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SANG &amp; ORGANES HEMATOPOIETIQUES - BREST\2026 - AOSOH - 2025PHIE0035\03 - DOCUMENTS DE MARCHE\"/>
    </mc:Choice>
  </mc:AlternateContent>
  <workbookProtection workbookAlgorithmName="SHA-512" workbookHashValue="aBTeHYdpbsi1Kv9Bg9oVa9E9LgnFuUi9wGMc8Ojab1QeGuT7ShP7qp2t5khmwIiLbTwCaXa7iSqjUcNGKlz1iA==" workbookSaltValue="sHxp9i+ghLh3xPDdotURCQ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<sst xmlns="http://schemas.openxmlformats.org/spreadsheetml/2006/main" count="341" uniqueCount="211">
  <si>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</si>
  <si>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</si>
  <si>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</si>
  <si>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</si>
  <si>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</si>
  <si>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</si>
  <si>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</si>
  <si>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</si>
  <si>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</si>
  <si>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</si>
  <si>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</si>
  <si>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</si>
  <si>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</si>
  <si>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</si>
  <si>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</si>
  <si>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</si>
  <si>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</si>
  <si>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</si>
  <si>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</si>
  <si>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</si>
  <si>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</si>
  <si>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</si>
  <si>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</si>
  <si>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</si>
  <si>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</si>
  <si>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</si>
  <si>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</si>
  <si>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</si>
  <si>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</si>
  <si>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</si>
  <si>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</si>
  <si>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</si>
  <si>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</si>
  <si>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</si>
  <si>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</si>
  <si>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</si>
  <si>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</si>
  <si>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</si>
  <si>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</si>
  <si>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</si>
  <si>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</si>
  <si>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</si>
  <si>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</si>
  <si>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</si>
  <si>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</si>
  <si>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</si>
  <si>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</si>
  <si>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</si>
  <si>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</si>
  <si>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</si>
  <si>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</si>
  <si>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</si>
  <si>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</si>
  <si>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</si>
  <si>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</si>
  <si>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</si>
  <si>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</si>
  <si>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</si>
  <si>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</si>
  <si>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</si>
  <si>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</si>
  <si>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</si>
  <si>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</si>
  <si>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</si>
  <si>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</si>
  <si>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</si>
  <si>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</si>
  <si>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</si>
  <si>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</si>
  <si>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</si>
  <si>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</si>
  <si>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</si>
  <si>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</si>
  <si>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</si>
  <si>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</si>
  <si>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</si>
  <si>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</si>
  <si>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</si>
  <si>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</si>
  <si>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</si>
  <si>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</si>
  <si>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</si>
  <si>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</si>
  <si>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</si>
  <si>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</si>
  <si>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</si>
  <si>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</si>
  <si>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</si>
  <si>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</si>
  <si>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</si>
  <si>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</si>
  <si>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</si>
  <si>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</si>
  <si>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</si>
  <si>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</si>
  <si>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</si>
  <si>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</si>
  <si>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</si>
  <si>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</si>
  <si>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</si>
  <si>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</si>
  <si>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</si>
  <si>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</si>
  <si>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</si>
  <si>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</si>
  <si>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</si>
  <si>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</si>
  <si>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</si>
  <si>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</si>
  <si>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</si>
  <si>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</si>
  <si>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</si>
  <si>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</si>
  <si>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</si>
  <si>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</si>
  <si>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</si>
  <si>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</si>
  <si>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</si>
  <si>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</si>
  <si>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</si>
  <si>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</si>
  <si>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</si>
  <si>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</si>
  <si>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</si>
  <si>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</si>
  <si>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</si>
  <si>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</si>
  <si>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</si>
  <si>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</si>
  <si>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</si>
  <si>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</si>
  <si>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</si>
  <si>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</si>
  <si>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</si>
  <si>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</si>
  <si>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</si>
  <si>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</si>
  <si>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</si>
  <si>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</si>
  <si>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</si>
  <si>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</si>
  <si>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</si>
  <si>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</si>
  <si>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</si>
  <si>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</si>
  <si>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</si>
  <si>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</si>
  <si>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</si>
  <si>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</si>
  <si>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</si>
  <si>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</si>
  <si>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</si>
  <si>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</si>
  <si>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</si>
  <si>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</si>
  <si>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</si>
  <si>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</si>
  <si>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</si>
  <si>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</si>
  <si>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</si>
  <si>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</si>
  <si>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</si>
  <si>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</si>
  <si>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</si>
  <si>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</si>
  <si>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</si>
  <si>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</si>
  <si>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</si>
  <si>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</si>
  <si>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</si>
  <si>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</si>
  <si>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</si>
  <si>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</si>
  <si>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</si>
  <si>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</si>
  <si>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</si>
  <si>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</si>
  <si>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</si>
  <si>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</si>
  <si>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</si>
  <si>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</si>
  <si>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</si>
  <si>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</si>
  <si>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</si>
  <si>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</si>
  <si>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</si>
  <si>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</si>
  <si>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</si>
  <si>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</si>
  <si>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</si>
  <si>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</si>
  <si>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</si>
  <si>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</si>
  <si>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</si>
  <si>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</si>
  <si>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</si>
  <si>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</si>
  <si>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</si>
  <si>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</si>
  <si>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</si>
  <si>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</si>
  <si>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</si>
  <si>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</si>
  <si>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</si>
  <si>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</si>
  <si>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</si>
  <si>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t>→ Si OUI, remplir le tableau dans l'onglet "2.1. Stock"</t>
  </si>
  <si>
    <t>FOURNITURE DE MEDICAMENTS DU SEGMENT « SANG ET ORGANES HEMATOPOIETIQUES »</t>
  </si>
  <si>
    <t>POUR LE GROUPEMENT DE COMMANDES REGIONAL DE BRETAGNE</t>
  </si>
  <si>
    <t>MARCHE PUBLIC n° 2025PHIE0035</t>
  </si>
  <si>
    <r>
      <t xml:space="preserve">+ Pour les lots 90 &amp; 111, </t>
    </r>
    <r>
      <rPr>
        <b/>
        <sz val="11"/>
        <rFont val="Calibri"/>
        <family val="2"/>
      </rPr>
      <t>decrire le dispositif permettant d’assurer la sécurisation et la continuité des approvisionnements pour les matières premières et les produits finis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</si>
</sst>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4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46" fillId="0" borderId="0" xfId="0" applyFont="1" applyFill="1" applyBorder="1" applyAlignment="1">
      <alignment vertical="center" wrapText="1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83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left" vertical="center" wrapText="1"/>
    </xf>
    <xf numFmtId="0" fontId="46" fillId="0" borderId="0" xfId="0" quotePrefix="1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106</v>
      </c>
    </row>
    <row r="2" spans="1:2" x14ac:dyDescent="0.25">
      <c r="A2" t="s">
        <v>2</v>
      </c>
      <c r="B2" t="s">
        <v>107</v>
      </c>
    </row>
    <row r="3" spans="1:2" x14ac:dyDescent="0.25">
      <c r="B3" t="s">
        <v>108</v>
      </c>
    </row>
    <row r="4" spans="1:2" x14ac:dyDescent="0.25">
      <c r="B4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9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5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5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5" t="s">
        <v>157</v>
      </c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7"/>
    </row>
    <row r="11" spans="2:22" ht="28.5" x14ac:dyDescent="0.25">
      <c r="B11" s="378" t="s">
        <v>120</v>
      </c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379"/>
      <c r="O11" s="379"/>
      <c r="P11" s="379"/>
      <c r="Q11" s="379"/>
      <c r="R11" s="379"/>
      <c r="S11" s="379"/>
      <c r="T11" s="379"/>
      <c r="U11" s="379"/>
      <c r="V11" s="380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1" t="s">
        <v>209</v>
      </c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3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4" t="s">
        <v>207</v>
      </c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6"/>
    </row>
    <row r="17" spans="1:23" ht="26.25" x14ac:dyDescent="0.25">
      <c r="B17" s="384" t="s">
        <v>208</v>
      </c>
      <c r="C17" s="385"/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6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6" t="s">
        <v>109</v>
      </c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8"/>
    </row>
    <row r="21" spans="1:23" x14ac:dyDescent="0.25">
      <c r="B21" s="369"/>
      <c r="C21" s="367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68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7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9"/>
    </row>
    <row r="25" spans="1:23" ht="50.1" customHeight="1" x14ac:dyDescent="0.25">
      <c r="B25" s="389" t="s">
        <v>199</v>
      </c>
      <c r="C25" s="390"/>
      <c r="D25" s="390"/>
      <c r="E25" s="388" t="s">
        <v>200</v>
      </c>
      <c r="F25" s="388"/>
      <c r="G25" s="388"/>
      <c r="H25" s="388"/>
      <c r="I25" s="388"/>
      <c r="J25" s="388"/>
      <c r="K25" s="388"/>
      <c r="L25" s="388"/>
      <c r="M25" s="388"/>
      <c r="N25" s="388"/>
      <c r="O25" s="388"/>
      <c r="P25" s="388"/>
      <c r="Q25" s="388"/>
      <c r="R25" s="388"/>
      <c r="S25" s="388"/>
      <c r="T25" s="390" t="s">
        <v>199</v>
      </c>
      <c r="U25" s="390"/>
      <c r="V25" s="391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7" t="s">
        <v>70</v>
      </c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  <c r="U27" s="364"/>
      <c r="V27" s="365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7"/>
      <c r="D29" s="364" t="s">
        <v>175</v>
      </c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5"/>
    </row>
    <row r="30" spans="1:23" s="1" customFormat="1" x14ac:dyDescent="0.25">
      <c r="A30" s="73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0"/>
      <c r="O30" s="47"/>
      <c r="P30" s="47"/>
      <c r="Q30" s="47"/>
      <c r="R30" s="47"/>
      <c r="S30" s="47"/>
      <c r="T30" s="47"/>
      <c r="U30" s="47"/>
      <c r="V30" s="48"/>
      <c r="W30" s="73"/>
    </row>
    <row r="31" spans="1:23" ht="15.75" x14ac:dyDescent="0.25">
      <c r="B31" s="7"/>
      <c r="C31" s="84"/>
      <c r="D31" s="364" t="s">
        <v>159</v>
      </c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365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7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9"/>
    </row>
    <row r="35" spans="1:23" ht="16.5" thickBot="1" x14ac:dyDescent="0.3">
      <c r="B35" s="370" t="s">
        <v>0</v>
      </c>
      <c r="C35" s="371"/>
      <c r="D35" s="371"/>
      <c r="E35" s="372"/>
      <c r="F35" s="373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3"/>
      <c r="R35" s="373"/>
      <c r="S35" s="373"/>
      <c r="T35" s="373"/>
      <c r="U35" s="374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70" t="s">
        <v>71</v>
      </c>
      <c r="C37" s="371"/>
      <c r="D37" s="371"/>
      <c r="E37" s="128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4"/>
      <c r="B40" s="398" t="s">
        <v>158</v>
      </c>
      <c r="C40" s="399"/>
      <c r="D40" s="399"/>
      <c r="E40" s="399"/>
      <c r="F40" s="399"/>
      <c r="G40" s="399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400"/>
    </row>
    <row r="41" spans="1:23" x14ac:dyDescent="0.25">
      <c r="A41" s="74"/>
      <c r="B41" s="401"/>
      <c r="C41" s="402"/>
      <c r="D41" s="402"/>
      <c r="E41" s="402"/>
      <c r="F41" s="402"/>
      <c r="G41" s="402"/>
      <c r="H41" s="402"/>
      <c r="I41" s="402"/>
      <c r="J41" s="402"/>
      <c r="K41" s="402"/>
      <c r="L41" s="402"/>
      <c r="M41" s="402"/>
      <c r="N41" s="402"/>
      <c r="O41" s="402"/>
      <c r="P41" s="402"/>
      <c r="Q41" s="402"/>
      <c r="R41" s="402"/>
      <c r="S41" s="402"/>
      <c r="T41" s="402"/>
      <c r="U41" s="402"/>
      <c r="V41" s="403"/>
    </row>
    <row r="42" spans="1:23" ht="15.75" thickBot="1" x14ac:dyDescent="0.3">
      <c r="A42" s="74"/>
      <c r="B42" s="404"/>
      <c r="C42" s="405"/>
      <c r="D42" s="405"/>
      <c r="E42" s="405"/>
      <c r="F42" s="405"/>
      <c r="G42" s="405"/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  <c r="T42" s="405"/>
      <c r="U42" s="405"/>
      <c r="V42" s="406"/>
    </row>
    <row r="43" spans="1:23" s="42" customFormat="1" ht="16.5" customHeight="1" x14ac:dyDescent="0.25">
      <c r="A43" s="9"/>
      <c r="B43" s="407" t="s">
        <v>4</v>
      </c>
      <c r="C43" s="408"/>
      <c r="D43" s="408"/>
      <c r="E43" s="408"/>
      <c r="F43" s="408"/>
      <c r="G43" s="408"/>
      <c r="H43" s="408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9"/>
      <c r="W43" s="9"/>
    </row>
    <row r="44" spans="1:23" s="42" customFormat="1" ht="16.5" customHeight="1" x14ac:dyDescent="0.25">
      <c r="A44" s="9"/>
      <c r="B44" s="407"/>
      <c r="C44" s="408"/>
      <c r="D44" s="408"/>
      <c r="E44" s="408"/>
      <c r="F44" s="408"/>
      <c r="G44" s="408"/>
      <c r="H44" s="408"/>
      <c r="I44" s="408"/>
      <c r="J44" s="408"/>
      <c r="K44" s="408"/>
      <c r="L44" s="408"/>
      <c r="M44" s="408"/>
      <c r="N44" s="408"/>
      <c r="O44" s="408"/>
      <c r="P44" s="408"/>
      <c r="Q44" s="408"/>
      <c r="R44" s="408"/>
      <c r="S44" s="408"/>
      <c r="T44" s="408"/>
      <c r="U44" s="408"/>
      <c r="V44" s="409"/>
      <c r="W44" s="9"/>
    </row>
    <row r="45" spans="1:23" ht="15" customHeight="1" thickBot="1" x14ac:dyDescent="0.3">
      <c r="A45" s="74"/>
      <c r="B45" s="410" t="s">
        <v>3</v>
      </c>
      <c r="C45" s="411"/>
      <c r="D45" s="411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79"/>
    </row>
    <row r="46" spans="1:23" ht="15.75" customHeight="1" thickBot="1" x14ac:dyDescent="0.3">
      <c r="A46" s="74"/>
      <c r="B46" s="7"/>
      <c r="C46" s="129"/>
      <c r="D46" s="295" t="s">
        <v>20</v>
      </c>
      <c r="E46" s="295"/>
      <c r="F46" s="295"/>
      <c r="G46" s="295"/>
      <c r="H46" s="295"/>
      <c r="I46" s="295"/>
      <c r="J46" s="295"/>
      <c r="K46" s="295"/>
      <c r="L46" s="295"/>
      <c r="M46" s="295"/>
      <c r="N46" s="295"/>
      <c r="O46" s="295"/>
      <c r="P46" s="295"/>
      <c r="Q46" s="295"/>
      <c r="R46" s="295"/>
      <c r="S46" s="295"/>
      <c r="T46" s="295"/>
      <c r="U46" s="295"/>
      <c r="V46" s="296"/>
    </row>
    <row r="47" spans="1:23" ht="15.75" customHeight="1" x14ac:dyDescent="0.25">
      <c r="A47" s="74"/>
      <c r="B47" s="14"/>
      <c r="C47" s="11"/>
      <c r="D47" s="338" t="s">
        <v>6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338"/>
      <c r="U47" s="338"/>
      <c r="V47" s="339"/>
    </row>
    <row r="48" spans="1:23" ht="15.75" customHeight="1" x14ac:dyDescent="0.25">
      <c r="A48" s="74"/>
      <c r="B48" s="14"/>
      <c r="C48" s="11"/>
      <c r="D48" s="11"/>
      <c r="E48" s="392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4"/>
      <c r="V48" s="13"/>
    </row>
    <row r="49" spans="1:22" ht="15" customHeight="1" x14ac:dyDescent="0.25">
      <c r="A49" s="74"/>
      <c r="B49" s="14"/>
      <c r="C49" s="11"/>
      <c r="D49" s="11"/>
      <c r="E49" s="395"/>
      <c r="F49" s="396"/>
      <c r="G49" s="396"/>
      <c r="H49" s="396"/>
      <c r="I49" s="396"/>
      <c r="J49" s="396"/>
      <c r="K49" s="396"/>
      <c r="L49" s="396"/>
      <c r="M49" s="396"/>
      <c r="N49" s="396"/>
      <c r="O49" s="396"/>
      <c r="P49" s="396"/>
      <c r="Q49" s="396"/>
      <c r="R49" s="396"/>
      <c r="S49" s="396"/>
      <c r="T49" s="396"/>
      <c r="U49" s="397"/>
      <c r="V49" s="13"/>
    </row>
    <row r="50" spans="1:22" ht="15" customHeight="1" x14ac:dyDescent="0.25">
      <c r="A50" s="74"/>
      <c r="B50" s="14"/>
      <c r="C50" s="11"/>
      <c r="D50" s="338" t="s">
        <v>7</v>
      </c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  <c r="T50" s="338"/>
      <c r="U50" s="338"/>
      <c r="V50" s="339"/>
    </row>
    <row r="51" spans="1:22" ht="15" customHeight="1" x14ac:dyDescent="0.25">
      <c r="A51" s="74"/>
      <c r="B51" s="14"/>
      <c r="C51" s="11"/>
      <c r="D51" s="11"/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4"/>
      <c r="V51" s="13"/>
    </row>
    <row r="52" spans="1:22" ht="15" customHeight="1" x14ac:dyDescent="0.25">
      <c r="A52" s="74"/>
      <c r="B52" s="14"/>
      <c r="C52" s="11"/>
      <c r="D52" s="11"/>
      <c r="E52" s="395"/>
      <c r="F52" s="396"/>
      <c r="G52" s="396"/>
      <c r="H52" s="396"/>
      <c r="I52" s="396"/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7"/>
      <c r="V52" s="13"/>
    </row>
    <row r="53" spans="1:22" ht="15" customHeight="1" x14ac:dyDescent="0.25">
      <c r="A53" s="74"/>
      <c r="B53" s="14"/>
      <c r="C53" s="11"/>
      <c r="D53" s="338" t="s">
        <v>8</v>
      </c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9"/>
    </row>
    <row r="54" spans="1:22" ht="15" customHeight="1" x14ac:dyDescent="0.25">
      <c r="A54" s="74"/>
      <c r="B54" s="14"/>
      <c r="C54" s="11"/>
      <c r="D54" s="11"/>
      <c r="E54" s="392"/>
      <c r="F54" s="393"/>
      <c r="G54" s="393"/>
      <c r="H54" s="393"/>
      <c r="I54" s="393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4"/>
      <c r="V54" s="13"/>
    </row>
    <row r="55" spans="1:22" ht="15" customHeight="1" x14ac:dyDescent="0.25">
      <c r="A55" s="74"/>
      <c r="B55" s="14"/>
      <c r="C55" s="11"/>
      <c r="D55" s="11"/>
      <c r="E55" s="395"/>
      <c r="F55" s="396"/>
      <c r="G55" s="396"/>
      <c r="H55" s="396"/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7"/>
      <c r="V55" s="13"/>
    </row>
    <row r="56" spans="1:22" ht="15" customHeight="1" x14ac:dyDescent="0.25">
      <c r="A56" s="74"/>
      <c r="B56" s="297" t="s">
        <v>72</v>
      </c>
      <c r="C56" s="298"/>
      <c r="D56" s="298"/>
      <c r="E56" s="298"/>
      <c r="F56" s="298"/>
      <c r="G56" s="298"/>
      <c r="H56" s="298"/>
      <c r="I56" s="298"/>
      <c r="J56" s="298"/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9"/>
    </row>
    <row r="57" spans="1:22" ht="15" customHeight="1" x14ac:dyDescent="0.25">
      <c r="A57" s="74"/>
      <c r="B57" s="297"/>
      <c r="C57" s="298"/>
      <c r="D57" s="298"/>
      <c r="E57" s="298"/>
      <c r="F57" s="298"/>
      <c r="G57" s="298"/>
      <c r="H57" s="298"/>
      <c r="I57" s="298"/>
      <c r="J57" s="298"/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9"/>
    </row>
    <row r="58" spans="1:22" ht="15" customHeight="1" thickBot="1" x14ac:dyDescent="0.3">
      <c r="A58" s="74"/>
      <c r="B58" s="410" t="s">
        <v>3</v>
      </c>
      <c r="C58" s="411"/>
      <c r="D58" s="411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79"/>
    </row>
    <row r="59" spans="1:22" ht="15" customHeight="1" thickBot="1" x14ac:dyDescent="0.3">
      <c r="A59" s="74"/>
      <c r="B59" s="7"/>
      <c r="C59" s="129"/>
      <c r="D59" s="295" t="s">
        <v>74</v>
      </c>
      <c r="E59" s="295"/>
      <c r="F59" s="295"/>
      <c r="G59" s="295"/>
      <c r="H59" s="295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6"/>
    </row>
    <row r="60" spans="1:22" ht="15" customHeight="1" x14ac:dyDescent="0.25">
      <c r="A60" s="74"/>
      <c r="B60" s="14"/>
      <c r="C60" s="11"/>
      <c r="D60" s="11"/>
      <c r="E60" s="392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4"/>
      <c r="V60" s="13"/>
    </row>
    <row r="61" spans="1:22" ht="15" customHeight="1" x14ac:dyDescent="0.25">
      <c r="A61" s="74"/>
      <c r="B61" s="14"/>
      <c r="C61" s="11"/>
      <c r="D61" s="11"/>
      <c r="E61" s="395"/>
      <c r="F61" s="396"/>
      <c r="G61" s="396"/>
      <c r="H61" s="396"/>
      <c r="I61" s="396"/>
      <c r="J61" s="396"/>
      <c r="K61" s="396"/>
      <c r="L61" s="396"/>
      <c r="M61" s="396"/>
      <c r="N61" s="396"/>
      <c r="O61" s="396"/>
      <c r="P61" s="396"/>
      <c r="Q61" s="396"/>
      <c r="R61" s="396"/>
      <c r="S61" s="396"/>
      <c r="T61" s="396"/>
      <c r="U61" s="397"/>
      <c r="V61" s="13"/>
    </row>
    <row r="62" spans="1:22" ht="15" customHeight="1" x14ac:dyDescent="0.25">
      <c r="A62" s="74"/>
      <c r="B62" s="176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8"/>
    </row>
    <row r="63" spans="1:22" ht="15" customHeight="1" x14ac:dyDescent="0.25">
      <c r="A63" s="74"/>
      <c r="B63" s="176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8"/>
    </row>
    <row r="64" spans="1:22" ht="15" customHeight="1" x14ac:dyDescent="0.25">
      <c r="A64" s="74"/>
      <c r="B64" s="297" t="s">
        <v>73</v>
      </c>
      <c r="C64" s="298"/>
      <c r="D64" s="298"/>
      <c r="E64" s="298"/>
      <c r="F64" s="298"/>
      <c r="G64" s="298"/>
      <c r="H64" s="298"/>
      <c r="I64" s="298"/>
      <c r="J64" s="298"/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9"/>
    </row>
    <row r="65" spans="1:23" ht="15" customHeight="1" x14ac:dyDescent="0.25">
      <c r="A65" s="74"/>
      <c r="B65" s="297"/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8"/>
      <c r="U65" s="298"/>
      <c r="V65" s="299"/>
    </row>
    <row r="66" spans="1:23" ht="16.5" thickBot="1" x14ac:dyDescent="0.3">
      <c r="A66" s="74"/>
      <c r="B66" s="410" t="s">
        <v>3</v>
      </c>
      <c r="C66" s="411"/>
      <c r="D66" s="411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79"/>
    </row>
    <row r="67" spans="1:23" ht="15" customHeight="1" thickBot="1" x14ac:dyDescent="0.3">
      <c r="A67" s="74"/>
      <c r="B67" s="7"/>
      <c r="C67" s="129"/>
      <c r="D67" s="295" t="s">
        <v>21</v>
      </c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295"/>
      <c r="Q67" s="295"/>
      <c r="R67" s="295"/>
      <c r="S67" s="295"/>
      <c r="T67" s="295"/>
      <c r="U67" s="295"/>
      <c r="V67" s="296"/>
    </row>
    <row r="68" spans="1:23" ht="15" customHeight="1" x14ac:dyDescent="0.25">
      <c r="A68" s="74"/>
      <c r="B68" s="14"/>
      <c r="C68" s="11"/>
      <c r="D68" s="11"/>
      <c r="E68" s="392"/>
      <c r="F68" s="393"/>
      <c r="G68" s="393"/>
      <c r="H68" s="393"/>
      <c r="I68" s="393"/>
      <c r="J68" s="393"/>
      <c r="K68" s="393"/>
      <c r="L68" s="393"/>
      <c r="M68" s="393"/>
      <c r="N68" s="393"/>
      <c r="O68" s="393"/>
      <c r="P68" s="393"/>
      <c r="Q68" s="393"/>
      <c r="R68" s="393"/>
      <c r="S68" s="393"/>
      <c r="T68" s="393"/>
      <c r="U68" s="394"/>
      <c r="V68" s="180"/>
    </row>
    <row r="69" spans="1:23" ht="15" customHeight="1" x14ac:dyDescent="0.25">
      <c r="A69" s="74"/>
      <c r="B69" s="14"/>
      <c r="C69" s="11"/>
      <c r="D69" s="11"/>
      <c r="E69" s="412"/>
      <c r="F69" s="413"/>
      <c r="G69" s="413"/>
      <c r="H69" s="413"/>
      <c r="I69" s="413"/>
      <c r="J69" s="413"/>
      <c r="K69" s="413"/>
      <c r="L69" s="413"/>
      <c r="M69" s="413"/>
      <c r="N69" s="413"/>
      <c r="O69" s="413"/>
      <c r="P69" s="413"/>
      <c r="Q69" s="413"/>
      <c r="R69" s="413"/>
      <c r="S69" s="413"/>
      <c r="T69" s="413"/>
      <c r="U69" s="414"/>
      <c r="V69" s="180"/>
    </row>
    <row r="70" spans="1:23" ht="15" customHeight="1" x14ac:dyDescent="0.25">
      <c r="A70" s="74"/>
      <c r="B70" s="14"/>
      <c r="C70" s="11"/>
      <c r="D70" s="11"/>
      <c r="E70" s="412"/>
      <c r="F70" s="413"/>
      <c r="G70" s="413"/>
      <c r="H70" s="413"/>
      <c r="I70" s="413"/>
      <c r="J70" s="413"/>
      <c r="K70" s="413"/>
      <c r="L70" s="413"/>
      <c r="M70" s="413"/>
      <c r="N70" s="413"/>
      <c r="O70" s="413"/>
      <c r="P70" s="413"/>
      <c r="Q70" s="413"/>
      <c r="R70" s="413"/>
      <c r="S70" s="413"/>
      <c r="T70" s="413"/>
      <c r="U70" s="414"/>
      <c r="V70" s="180"/>
    </row>
    <row r="71" spans="1:23" ht="15" customHeight="1" x14ac:dyDescent="0.25">
      <c r="A71" s="74"/>
      <c r="B71" s="14"/>
      <c r="C71" s="11"/>
      <c r="D71" s="11"/>
      <c r="E71" s="395"/>
      <c r="F71" s="396"/>
      <c r="G71" s="396"/>
      <c r="H71" s="396"/>
      <c r="I71" s="396"/>
      <c r="J71" s="396"/>
      <c r="K71" s="396"/>
      <c r="L71" s="396"/>
      <c r="M71" s="396"/>
      <c r="N71" s="396"/>
      <c r="O71" s="396"/>
      <c r="P71" s="396"/>
      <c r="Q71" s="396"/>
      <c r="R71" s="396"/>
      <c r="S71" s="396"/>
      <c r="T71" s="396"/>
      <c r="U71" s="397"/>
      <c r="V71" s="180"/>
    </row>
    <row r="72" spans="1:23" s="42" customFormat="1" ht="16.5" customHeight="1" x14ac:dyDescent="0.25">
      <c r="A72" s="9"/>
      <c r="B72" s="407" t="s">
        <v>118</v>
      </c>
      <c r="C72" s="408"/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  <c r="P72" s="408"/>
      <c r="Q72" s="408"/>
      <c r="R72" s="408"/>
      <c r="S72" s="408"/>
      <c r="T72" s="408"/>
      <c r="U72" s="408"/>
      <c r="V72" s="409"/>
      <c r="W72" s="9"/>
    </row>
    <row r="73" spans="1:23" s="42" customFormat="1" ht="16.5" customHeight="1" x14ac:dyDescent="0.25">
      <c r="A73" s="9"/>
      <c r="B73" s="407"/>
      <c r="C73" s="408"/>
      <c r="D73" s="408"/>
      <c r="E73" s="408"/>
      <c r="F73" s="408"/>
      <c r="G73" s="408"/>
      <c r="H73" s="408"/>
      <c r="I73" s="408"/>
      <c r="J73" s="408"/>
      <c r="K73" s="408"/>
      <c r="L73" s="408"/>
      <c r="M73" s="408"/>
      <c r="N73" s="408"/>
      <c r="O73" s="408"/>
      <c r="P73" s="408"/>
      <c r="Q73" s="408"/>
      <c r="R73" s="408"/>
      <c r="S73" s="408"/>
      <c r="T73" s="408"/>
      <c r="U73" s="408"/>
      <c r="V73" s="409"/>
      <c r="W73" s="9"/>
    </row>
    <row r="74" spans="1:23" ht="15" customHeight="1" thickBot="1" x14ac:dyDescent="0.3">
      <c r="A74" s="74"/>
      <c r="B74" s="410" t="s">
        <v>3</v>
      </c>
      <c r="C74" s="411"/>
      <c r="D74" s="411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79"/>
    </row>
    <row r="75" spans="1:23" ht="15.75" customHeight="1" thickBot="1" x14ac:dyDescent="0.3">
      <c r="A75" s="74"/>
      <c r="B75" s="7"/>
      <c r="C75" s="129"/>
      <c r="D75" s="295" t="s">
        <v>20</v>
      </c>
      <c r="E75" s="295"/>
      <c r="F75" s="295"/>
      <c r="G75" s="295"/>
      <c r="H75" s="295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95"/>
      <c r="T75" s="295"/>
      <c r="U75" s="295"/>
      <c r="V75" s="296"/>
    </row>
    <row r="76" spans="1:23" ht="15.75" customHeight="1" x14ac:dyDescent="0.25">
      <c r="A76" s="74"/>
      <c r="B76" s="14"/>
      <c r="C76" s="11"/>
      <c r="D76" s="338" t="s">
        <v>9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9"/>
    </row>
    <row r="77" spans="1:23" ht="15.75" customHeight="1" x14ac:dyDescent="0.25">
      <c r="A77" s="74"/>
      <c r="B77" s="14"/>
      <c r="C77" s="11"/>
      <c r="D77" s="11"/>
      <c r="E77" s="392"/>
      <c r="F77" s="393"/>
      <c r="G77" s="393"/>
      <c r="H77" s="393"/>
      <c r="I77" s="393"/>
      <c r="J77" s="393"/>
      <c r="K77" s="393"/>
      <c r="L77" s="393"/>
      <c r="M77" s="393"/>
      <c r="N77" s="393"/>
      <c r="O77" s="393"/>
      <c r="P77" s="393"/>
      <c r="Q77" s="393"/>
      <c r="R77" s="393"/>
      <c r="S77" s="393"/>
      <c r="T77" s="393"/>
      <c r="U77" s="394"/>
      <c r="V77" s="13"/>
    </row>
    <row r="78" spans="1:23" ht="15" customHeight="1" x14ac:dyDescent="0.25">
      <c r="A78" s="74"/>
      <c r="B78" s="14"/>
      <c r="C78" s="11"/>
      <c r="D78" s="11"/>
      <c r="E78" s="395"/>
      <c r="F78" s="396"/>
      <c r="G78" s="396"/>
      <c r="H78" s="396"/>
      <c r="I78" s="396"/>
      <c r="J78" s="396"/>
      <c r="K78" s="396"/>
      <c r="L78" s="396"/>
      <c r="M78" s="396"/>
      <c r="N78" s="396"/>
      <c r="O78" s="396"/>
      <c r="P78" s="396"/>
      <c r="Q78" s="396"/>
      <c r="R78" s="396"/>
      <c r="S78" s="396"/>
      <c r="T78" s="396"/>
      <c r="U78" s="397"/>
      <c r="V78" s="13"/>
    </row>
    <row r="79" spans="1:23" ht="15" customHeight="1" x14ac:dyDescent="0.25">
      <c r="A79" s="74"/>
      <c r="B79" s="14"/>
      <c r="C79" s="11"/>
      <c r="D79" s="338" t="s">
        <v>10</v>
      </c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8"/>
      <c r="R79" s="338"/>
      <c r="S79" s="338"/>
      <c r="T79" s="338"/>
      <c r="U79" s="338"/>
      <c r="V79" s="339"/>
    </row>
    <row r="80" spans="1:23" ht="15" customHeight="1" x14ac:dyDescent="0.25">
      <c r="A80" s="74"/>
      <c r="B80" s="14"/>
      <c r="C80" s="11"/>
      <c r="D80" s="11"/>
      <c r="E80" s="392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3"/>
      <c r="R80" s="393"/>
      <c r="S80" s="393"/>
      <c r="T80" s="393"/>
      <c r="U80" s="394"/>
      <c r="V80" s="13"/>
    </row>
    <row r="81" spans="1:22" ht="15" customHeight="1" x14ac:dyDescent="0.25">
      <c r="A81" s="74"/>
      <c r="B81" s="14"/>
      <c r="C81" s="11"/>
      <c r="D81" s="11"/>
      <c r="E81" s="395"/>
      <c r="F81" s="396"/>
      <c r="G81" s="396"/>
      <c r="H81" s="396"/>
      <c r="I81" s="396"/>
      <c r="J81" s="396"/>
      <c r="K81" s="396"/>
      <c r="L81" s="396"/>
      <c r="M81" s="396"/>
      <c r="N81" s="396"/>
      <c r="O81" s="396"/>
      <c r="P81" s="396"/>
      <c r="Q81" s="396"/>
      <c r="R81" s="396"/>
      <c r="S81" s="396"/>
      <c r="T81" s="396"/>
      <c r="U81" s="397"/>
      <c r="V81" s="13"/>
    </row>
    <row r="82" spans="1:22" ht="15" customHeight="1" thickBot="1" x14ac:dyDescent="0.3">
      <c r="A82" s="74"/>
      <c r="B82" s="181"/>
      <c r="C82" s="182"/>
      <c r="D82" s="18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2" customFormat="1" ht="15" customHeight="1" thickBot="1" x14ac:dyDescent="0.3"/>
    <row r="84" spans="1:22" ht="15" customHeight="1" x14ac:dyDescent="0.25">
      <c r="A84" s="74"/>
      <c r="B84" s="271" t="s">
        <v>141</v>
      </c>
      <c r="C84" s="272"/>
      <c r="D84" s="272"/>
      <c r="E84" s="272"/>
      <c r="F84" s="272"/>
      <c r="G84" s="272"/>
      <c r="H84" s="272"/>
      <c r="I84" s="272"/>
      <c r="J84" s="272"/>
      <c r="K84" s="272"/>
      <c r="L84" s="272"/>
      <c r="M84" s="272"/>
      <c r="N84" s="272"/>
      <c r="O84" s="272"/>
      <c r="P84" s="272"/>
      <c r="Q84" s="272"/>
      <c r="R84" s="272"/>
      <c r="S84" s="272"/>
      <c r="T84" s="272"/>
      <c r="U84" s="272"/>
      <c r="V84" s="273"/>
    </row>
    <row r="85" spans="1:22" ht="15" customHeight="1" x14ac:dyDescent="0.25">
      <c r="A85" s="74"/>
      <c r="B85" s="274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275"/>
      <c r="O85" s="275"/>
      <c r="P85" s="275"/>
      <c r="Q85" s="275"/>
      <c r="R85" s="275"/>
      <c r="S85" s="275"/>
      <c r="T85" s="275"/>
      <c r="U85" s="275"/>
      <c r="V85" s="276"/>
    </row>
    <row r="86" spans="1:22" ht="15.75" customHeight="1" thickBot="1" x14ac:dyDescent="0.3">
      <c r="A86" s="74"/>
      <c r="B86" s="277"/>
      <c r="C86" s="278"/>
      <c r="D86" s="278"/>
      <c r="E86" s="278"/>
      <c r="F86" s="278"/>
      <c r="G86" s="278"/>
      <c r="H86" s="278"/>
      <c r="I86" s="278"/>
      <c r="J86" s="278"/>
      <c r="K86" s="278"/>
      <c r="L86" s="278"/>
      <c r="M86" s="278"/>
      <c r="N86" s="278"/>
      <c r="O86" s="278"/>
      <c r="P86" s="278"/>
      <c r="Q86" s="278"/>
      <c r="R86" s="278"/>
      <c r="S86" s="278"/>
      <c r="T86" s="278"/>
      <c r="U86" s="278"/>
      <c r="V86" s="279"/>
    </row>
    <row r="87" spans="1:22" ht="15" customHeight="1" x14ac:dyDescent="0.25">
      <c r="A87" s="74"/>
      <c r="B87" s="264" t="s">
        <v>11</v>
      </c>
      <c r="C87" s="265"/>
      <c r="D87" s="265"/>
      <c r="E87" s="265"/>
      <c r="F87" s="265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6"/>
    </row>
    <row r="88" spans="1:22" ht="15" customHeight="1" x14ac:dyDescent="0.25">
      <c r="A88" s="74"/>
      <c r="B88" s="264"/>
      <c r="C88" s="265"/>
      <c r="D88" s="265"/>
      <c r="E88" s="265"/>
      <c r="F88" s="265"/>
      <c r="G88" s="265"/>
      <c r="H88" s="265"/>
      <c r="I88" s="265"/>
      <c r="J88" s="265"/>
      <c r="K88" s="265"/>
      <c r="L88" s="265"/>
      <c r="M88" s="265"/>
      <c r="N88" s="265"/>
      <c r="O88" s="265"/>
      <c r="P88" s="265"/>
      <c r="Q88" s="265"/>
      <c r="R88" s="265"/>
      <c r="S88" s="265"/>
      <c r="T88" s="265"/>
      <c r="U88" s="265"/>
      <c r="V88" s="266"/>
    </row>
    <row r="89" spans="1:22" ht="16.5" customHeight="1" thickBot="1" x14ac:dyDescent="0.3">
      <c r="A89" s="74"/>
      <c r="B89" s="262" t="s">
        <v>3</v>
      </c>
      <c r="C89" s="263"/>
      <c r="D89" s="263"/>
      <c r="E89" s="267"/>
      <c r="F89" s="267"/>
      <c r="G89" s="267"/>
      <c r="H89" s="267"/>
      <c r="I89" s="267"/>
      <c r="J89" s="267"/>
      <c r="K89" s="267"/>
      <c r="L89" s="267"/>
      <c r="M89" s="267"/>
      <c r="N89" s="267"/>
      <c r="O89" s="267"/>
      <c r="P89" s="267"/>
      <c r="Q89" s="267"/>
      <c r="R89" s="267"/>
      <c r="S89" s="267"/>
      <c r="T89" s="267"/>
      <c r="U89" s="267"/>
      <c r="V89" s="268"/>
    </row>
    <row r="90" spans="1:22" ht="15" customHeight="1" thickBot="1" x14ac:dyDescent="0.3">
      <c r="A90" s="74"/>
      <c r="B90" s="7"/>
      <c r="C90" s="129"/>
      <c r="D90" s="415" t="s">
        <v>206</v>
      </c>
      <c r="E90" s="416"/>
      <c r="F90" s="416"/>
      <c r="G90" s="416"/>
      <c r="H90" s="260"/>
      <c r="I90" s="260"/>
      <c r="J90" s="260"/>
      <c r="K90" s="260"/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51"/>
    </row>
    <row r="91" spans="1:22" ht="15" customHeight="1" x14ac:dyDescent="0.25">
      <c r="A91" s="74"/>
      <c r="B91" s="14"/>
      <c r="C91" s="11"/>
      <c r="D91" s="417" t="s">
        <v>210</v>
      </c>
      <c r="E91" s="417"/>
      <c r="F91" s="417"/>
      <c r="G91" s="417"/>
      <c r="H91" s="417"/>
      <c r="I91" s="417"/>
      <c r="J91" s="417"/>
      <c r="K91" s="417"/>
      <c r="L91" s="417"/>
      <c r="M91" s="417"/>
      <c r="N91" s="417"/>
      <c r="O91" s="417"/>
      <c r="P91" s="417"/>
      <c r="Q91" s="417"/>
      <c r="R91" s="417"/>
      <c r="S91" s="417"/>
      <c r="T91" s="417"/>
      <c r="U91" s="417"/>
      <c r="V91" s="51"/>
    </row>
    <row r="92" spans="1:22" ht="15" customHeight="1" x14ac:dyDescent="0.25">
      <c r="A92" s="74"/>
      <c r="B92" s="14"/>
      <c r="C92" s="11"/>
      <c r="D92" s="11"/>
      <c r="E92" s="392"/>
      <c r="F92" s="393"/>
      <c r="G92" s="393"/>
      <c r="H92" s="393"/>
      <c r="I92" s="393"/>
      <c r="J92" s="393"/>
      <c r="K92" s="393"/>
      <c r="L92" s="393"/>
      <c r="M92" s="393"/>
      <c r="N92" s="393"/>
      <c r="O92" s="393"/>
      <c r="P92" s="393"/>
      <c r="Q92" s="393"/>
      <c r="R92" s="393"/>
      <c r="S92" s="393"/>
      <c r="T92" s="393"/>
      <c r="U92" s="394"/>
      <c r="V92" s="13"/>
    </row>
    <row r="93" spans="1:22" ht="15" customHeight="1" x14ac:dyDescent="0.25">
      <c r="A93" s="74"/>
      <c r="B93" s="14"/>
      <c r="C93" s="11"/>
      <c r="D93" s="11"/>
      <c r="E93" s="412"/>
      <c r="F93" s="413"/>
      <c r="G93" s="413"/>
      <c r="H93" s="413"/>
      <c r="I93" s="413"/>
      <c r="J93" s="413"/>
      <c r="K93" s="413"/>
      <c r="L93" s="413"/>
      <c r="M93" s="413"/>
      <c r="N93" s="413"/>
      <c r="O93" s="413"/>
      <c r="P93" s="413"/>
      <c r="Q93" s="413"/>
      <c r="R93" s="413"/>
      <c r="S93" s="413"/>
      <c r="T93" s="413"/>
      <c r="U93" s="414"/>
      <c r="V93" s="13"/>
    </row>
    <row r="94" spans="1:22" ht="15" customHeight="1" x14ac:dyDescent="0.25">
      <c r="A94" s="74"/>
      <c r="B94" s="14"/>
      <c r="C94" s="11"/>
      <c r="D94" s="11"/>
      <c r="E94" s="412"/>
      <c r="F94" s="413"/>
      <c r="G94" s="413"/>
      <c r="H94" s="413"/>
      <c r="I94" s="413"/>
      <c r="J94" s="413"/>
      <c r="K94" s="413"/>
      <c r="L94" s="413"/>
      <c r="M94" s="413"/>
      <c r="N94" s="413"/>
      <c r="O94" s="413"/>
      <c r="P94" s="413"/>
      <c r="Q94" s="413"/>
      <c r="R94" s="413"/>
      <c r="S94" s="413"/>
      <c r="T94" s="413"/>
      <c r="U94" s="414"/>
      <c r="V94" s="13"/>
    </row>
    <row r="95" spans="1:22" ht="15" customHeight="1" x14ac:dyDescent="0.25">
      <c r="A95" s="74"/>
      <c r="B95" s="14"/>
      <c r="C95" s="11"/>
      <c r="D95" s="11"/>
      <c r="E95" s="412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4"/>
      <c r="V95" s="13"/>
    </row>
    <row r="96" spans="1:22" ht="15" customHeight="1" x14ac:dyDescent="0.25">
      <c r="A96" s="74"/>
      <c r="B96" s="14"/>
      <c r="C96" s="11"/>
      <c r="D96" s="11"/>
      <c r="E96" s="412"/>
      <c r="F96" s="413"/>
      <c r="G96" s="413"/>
      <c r="H96" s="413"/>
      <c r="I96" s="413"/>
      <c r="J96" s="413"/>
      <c r="K96" s="413"/>
      <c r="L96" s="413"/>
      <c r="M96" s="413"/>
      <c r="N96" s="413"/>
      <c r="O96" s="413"/>
      <c r="P96" s="413"/>
      <c r="Q96" s="413"/>
      <c r="R96" s="413"/>
      <c r="S96" s="413"/>
      <c r="T96" s="413"/>
      <c r="U96" s="414"/>
      <c r="V96" s="13"/>
    </row>
    <row r="97" spans="1:23" ht="15" customHeight="1" x14ac:dyDescent="0.25">
      <c r="A97" s="74"/>
      <c r="B97" s="14"/>
      <c r="C97" s="11"/>
      <c r="D97" s="11"/>
      <c r="E97" s="395"/>
      <c r="F97" s="396"/>
      <c r="G97" s="396"/>
      <c r="H97" s="396"/>
      <c r="I97" s="396"/>
      <c r="J97" s="396"/>
      <c r="K97" s="396"/>
      <c r="L97" s="396"/>
      <c r="M97" s="396"/>
      <c r="N97" s="396"/>
      <c r="O97" s="396"/>
      <c r="P97" s="396"/>
      <c r="Q97" s="396"/>
      <c r="R97" s="396"/>
      <c r="S97" s="396"/>
      <c r="T97" s="396"/>
      <c r="U97" s="397"/>
      <c r="V97" s="13"/>
    </row>
    <row r="98" spans="1:23" ht="15" customHeight="1" x14ac:dyDescent="0.25">
      <c r="A98" s="4"/>
      <c r="B98" s="7"/>
      <c r="C98" s="145"/>
      <c r="D98" s="65"/>
      <c r="E98" s="65"/>
      <c r="F98" s="65"/>
      <c r="G98" s="65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2"/>
      <c r="W98" s="5"/>
    </row>
    <row r="99" spans="1:23" x14ac:dyDescent="0.25">
      <c r="B99" s="264" t="s">
        <v>121</v>
      </c>
      <c r="C99" s="265"/>
      <c r="D99" s="265"/>
      <c r="E99" s="265"/>
      <c r="F99" s="265"/>
      <c r="G99" s="265"/>
      <c r="H99" s="265"/>
      <c r="I99" s="265"/>
      <c r="J99" s="265"/>
      <c r="K99" s="265"/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6"/>
    </row>
    <row r="100" spans="1:23" x14ac:dyDescent="0.25">
      <c r="B100" s="264"/>
      <c r="C100" s="265"/>
      <c r="D100" s="265"/>
      <c r="E100" s="265"/>
      <c r="F100" s="265"/>
      <c r="G100" s="265"/>
      <c r="H100" s="265"/>
      <c r="I100" s="265"/>
      <c r="J100" s="265"/>
      <c r="K100" s="265"/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6"/>
    </row>
    <row r="101" spans="1:23" x14ac:dyDescent="0.25">
      <c r="B101" s="327" t="s">
        <v>127</v>
      </c>
      <c r="C101" s="328"/>
      <c r="D101" s="328"/>
      <c r="E101" s="328"/>
      <c r="F101" s="328"/>
      <c r="G101" s="328"/>
      <c r="H101" s="328"/>
      <c r="I101" s="328"/>
      <c r="J101" s="328"/>
      <c r="K101" s="328"/>
      <c r="L101" s="328"/>
      <c r="M101" s="328"/>
      <c r="N101" s="328"/>
      <c r="O101" s="328"/>
      <c r="P101" s="328"/>
      <c r="Q101" s="328"/>
      <c r="R101" s="328"/>
      <c r="S101" s="328"/>
      <c r="T101" s="328"/>
      <c r="U101" s="328"/>
      <c r="V101" s="329"/>
    </row>
    <row r="102" spans="1:23" x14ac:dyDescent="0.25">
      <c r="B102" s="327"/>
      <c r="C102" s="328"/>
      <c r="D102" s="328"/>
      <c r="E102" s="328"/>
      <c r="F102" s="328"/>
      <c r="G102" s="328"/>
      <c r="H102" s="328"/>
      <c r="I102" s="328"/>
      <c r="J102" s="328"/>
      <c r="K102" s="328"/>
      <c r="L102" s="328"/>
      <c r="M102" s="328"/>
      <c r="N102" s="328"/>
      <c r="O102" s="328"/>
      <c r="P102" s="328"/>
      <c r="Q102" s="328"/>
      <c r="R102" s="328"/>
      <c r="S102" s="328"/>
      <c r="T102" s="328"/>
      <c r="U102" s="328"/>
      <c r="V102" s="329"/>
    </row>
    <row r="103" spans="1:23" ht="16.5" thickBot="1" x14ac:dyDescent="0.3">
      <c r="B103" s="262" t="s">
        <v>3</v>
      </c>
      <c r="C103" s="263"/>
      <c r="D103" s="263"/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  <c r="O103" s="267"/>
      <c r="P103" s="267"/>
      <c r="Q103" s="267"/>
      <c r="R103" s="267"/>
      <c r="S103" s="267"/>
      <c r="T103" s="267"/>
      <c r="U103" s="267"/>
      <c r="V103" s="268"/>
    </row>
    <row r="104" spans="1:23" ht="16.5" customHeight="1" thickBot="1" x14ac:dyDescent="0.3">
      <c r="B104" s="7"/>
      <c r="C104" s="129"/>
      <c r="D104" s="295" t="s">
        <v>128</v>
      </c>
      <c r="E104" s="295"/>
      <c r="F104" s="295"/>
      <c r="G104" s="31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331"/>
      <c r="V104" s="52"/>
    </row>
    <row r="105" spans="1:23" ht="16.5" customHeight="1" x14ac:dyDescent="0.25">
      <c r="B105" s="7"/>
      <c r="C105" s="136"/>
      <c r="D105" s="136"/>
      <c r="E105" s="136"/>
      <c r="F105" s="136"/>
      <c r="G105" s="332"/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/>
      <c r="U105" s="334"/>
      <c r="V105" s="52"/>
    </row>
    <row r="106" spans="1:23" x14ac:dyDescent="0.25">
      <c r="B106" s="7"/>
      <c r="C106" s="136"/>
      <c r="D106" s="136"/>
      <c r="E106" s="136"/>
      <c r="F106" s="136"/>
      <c r="G106" s="332"/>
      <c r="H106" s="333"/>
      <c r="I106" s="333"/>
      <c r="J106" s="333"/>
      <c r="K106" s="333"/>
      <c r="L106" s="333"/>
      <c r="M106" s="333"/>
      <c r="N106" s="333"/>
      <c r="O106" s="333"/>
      <c r="P106" s="333"/>
      <c r="Q106" s="333"/>
      <c r="R106" s="333"/>
      <c r="S106" s="333"/>
      <c r="T106" s="333"/>
      <c r="U106" s="334"/>
      <c r="V106" s="52"/>
    </row>
    <row r="107" spans="1:23" x14ac:dyDescent="0.25">
      <c r="B107" s="7"/>
      <c r="C107" s="136"/>
      <c r="D107" s="136"/>
      <c r="E107" s="136"/>
      <c r="F107" s="136"/>
      <c r="G107" s="335"/>
      <c r="H107" s="336"/>
      <c r="I107" s="336"/>
      <c r="J107" s="336"/>
      <c r="K107" s="336"/>
      <c r="L107" s="336"/>
      <c r="M107" s="336"/>
      <c r="N107" s="336"/>
      <c r="O107" s="336"/>
      <c r="P107" s="336"/>
      <c r="Q107" s="336"/>
      <c r="R107" s="336"/>
      <c r="S107" s="336"/>
      <c r="T107" s="336"/>
      <c r="U107" s="337"/>
      <c r="V107" s="52"/>
    </row>
    <row r="108" spans="1:23" x14ac:dyDescent="0.25">
      <c r="B108" s="327" t="s">
        <v>167</v>
      </c>
      <c r="C108" s="328"/>
      <c r="D108" s="328"/>
      <c r="E108" s="328"/>
      <c r="F108" s="328"/>
      <c r="G108" s="328"/>
      <c r="H108" s="328"/>
      <c r="I108" s="328"/>
      <c r="J108" s="328"/>
      <c r="K108" s="328"/>
      <c r="L108" s="328"/>
      <c r="M108" s="328"/>
      <c r="N108" s="328"/>
      <c r="O108" s="328"/>
      <c r="P108" s="328"/>
      <c r="Q108" s="328"/>
      <c r="R108" s="328"/>
      <c r="S108" s="328"/>
      <c r="T108" s="328"/>
      <c r="U108" s="328"/>
      <c r="V108" s="329"/>
    </row>
    <row r="109" spans="1:23" x14ac:dyDescent="0.25">
      <c r="B109" s="327"/>
      <c r="C109" s="328"/>
      <c r="D109" s="328"/>
      <c r="E109" s="328"/>
      <c r="F109" s="328"/>
      <c r="G109" s="328"/>
      <c r="H109" s="328"/>
      <c r="I109" s="328"/>
      <c r="J109" s="328"/>
      <c r="K109" s="328"/>
      <c r="L109" s="328"/>
      <c r="M109" s="328"/>
      <c r="N109" s="328"/>
      <c r="O109" s="328"/>
      <c r="P109" s="328"/>
      <c r="Q109" s="328"/>
      <c r="R109" s="328"/>
      <c r="S109" s="328"/>
      <c r="T109" s="328"/>
      <c r="U109" s="328"/>
      <c r="V109" s="329"/>
    </row>
    <row r="110" spans="1:23" ht="16.5" thickBot="1" x14ac:dyDescent="0.3">
      <c r="B110" s="262" t="s">
        <v>3</v>
      </c>
      <c r="C110" s="263"/>
      <c r="D110" s="263"/>
      <c r="E110" s="267"/>
      <c r="F110" s="267"/>
      <c r="G110" s="267"/>
      <c r="H110" s="267"/>
      <c r="I110" s="267"/>
      <c r="J110" s="267"/>
      <c r="K110" s="267"/>
      <c r="L110" s="267"/>
      <c r="M110" s="267"/>
      <c r="N110" s="267"/>
      <c r="O110" s="267"/>
      <c r="P110" s="267"/>
      <c r="Q110" s="267"/>
      <c r="R110" s="267"/>
      <c r="S110" s="267"/>
      <c r="T110" s="267"/>
      <c r="U110" s="267"/>
      <c r="V110" s="268"/>
    </row>
    <row r="111" spans="1:23" ht="16.5" customHeight="1" thickBot="1" x14ac:dyDescent="0.3">
      <c r="B111" s="7"/>
      <c r="C111" s="129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2"/>
    </row>
    <row r="112" spans="1:23" x14ac:dyDescent="0.25">
      <c r="B112" s="327" t="s">
        <v>164</v>
      </c>
      <c r="C112" s="328"/>
      <c r="D112" s="328"/>
      <c r="E112" s="328"/>
      <c r="F112" s="328"/>
      <c r="G112" s="328"/>
      <c r="H112" s="328"/>
      <c r="I112" s="328"/>
      <c r="J112" s="328"/>
      <c r="K112" s="328"/>
      <c r="L112" s="328"/>
      <c r="M112" s="328"/>
      <c r="N112" s="328"/>
      <c r="O112" s="328"/>
      <c r="P112" s="328"/>
      <c r="Q112" s="328"/>
      <c r="R112" s="328"/>
      <c r="S112" s="328"/>
      <c r="T112" s="328"/>
      <c r="U112" s="328"/>
      <c r="V112" s="329"/>
    </row>
    <row r="113" spans="1:23" x14ac:dyDescent="0.25">
      <c r="B113" s="327"/>
      <c r="C113" s="328"/>
      <c r="D113" s="328"/>
      <c r="E113" s="328"/>
      <c r="F113" s="328"/>
      <c r="G113" s="328"/>
      <c r="H113" s="328"/>
      <c r="I113" s="328"/>
      <c r="J113" s="328"/>
      <c r="K113" s="328"/>
      <c r="L113" s="328"/>
      <c r="M113" s="328"/>
      <c r="N113" s="328"/>
      <c r="O113" s="328"/>
      <c r="P113" s="328"/>
      <c r="Q113" s="328"/>
      <c r="R113" s="328"/>
      <c r="S113" s="328"/>
      <c r="T113" s="328"/>
      <c r="U113" s="328"/>
      <c r="V113" s="329"/>
    </row>
    <row r="114" spans="1:23" ht="16.5" thickBot="1" x14ac:dyDescent="0.3">
      <c r="B114" s="262" t="s">
        <v>3</v>
      </c>
      <c r="C114" s="263"/>
      <c r="D114" s="263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2"/>
    </row>
    <row r="115" spans="1:23" ht="16.5" thickBot="1" x14ac:dyDescent="0.3">
      <c r="B115" s="7"/>
      <c r="C115" s="129"/>
      <c r="D115" s="322" t="s">
        <v>123</v>
      </c>
      <c r="E115" s="363"/>
      <c r="F115" s="363"/>
      <c r="G115" s="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12"/>
    </row>
    <row r="116" spans="1:23" ht="16.5" thickBot="1" x14ac:dyDescent="0.3">
      <c r="B116" s="7"/>
      <c r="C116" s="129"/>
      <c r="D116" s="322" t="s">
        <v>124</v>
      </c>
      <c r="E116" s="322"/>
      <c r="F116" s="322"/>
      <c r="G116" s="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12"/>
    </row>
    <row r="117" spans="1:23" ht="16.5" customHeight="1" thickBot="1" x14ac:dyDescent="0.3">
      <c r="B117" s="7"/>
      <c r="C117" s="129"/>
      <c r="D117" s="322" t="s">
        <v>125</v>
      </c>
      <c r="E117" s="322"/>
      <c r="F117" s="322"/>
      <c r="G117" s="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12"/>
    </row>
    <row r="118" spans="1:23" ht="16.5" customHeight="1" thickBot="1" x14ac:dyDescent="0.3">
      <c r="A118" s="5"/>
      <c r="B118" s="7"/>
      <c r="C118" s="129"/>
      <c r="D118" s="322" t="s">
        <v>126</v>
      </c>
      <c r="E118" s="322"/>
      <c r="F118" s="322"/>
      <c r="G118" s="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12"/>
      <c r="W118" s="5"/>
    </row>
    <row r="119" spans="1:23" ht="16.5" thickBot="1" x14ac:dyDescent="0.3">
      <c r="B119" s="7"/>
      <c r="C119" s="129"/>
      <c r="D119" s="295" t="s">
        <v>140</v>
      </c>
      <c r="E119" s="295"/>
      <c r="F119" s="295"/>
      <c r="G119" s="319"/>
      <c r="H119" s="320"/>
      <c r="I119" s="320"/>
      <c r="J119" s="320"/>
      <c r="K119" s="320"/>
      <c r="L119" s="320"/>
      <c r="M119" s="320"/>
      <c r="N119" s="320"/>
      <c r="O119" s="320"/>
      <c r="P119" s="320"/>
      <c r="Q119" s="320"/>
      <c r="R119" s="320"/>
      <c r="S119" s="320"/>
      <c r="T119" s="320"/>
      <c r="U119" s="321"/>
      <c r="V119" s="52"/>
    </row>
    <row r="120" spans="1:23" x14ac:dyDescent="0.25">
      <c r="B120" s="327" t="s">
        <v>165</v>
      </c>
      <c r="C120" s="328"/>
      <c r="D120" s="328"/>
      <c r="E120" s="328"/>
      <c r="F120" s="328"/>
      <c r="G120" s="328"/>
      <c r="H120" s="328"/>
      <c r="I120" s="328"/>
      <c r="J120" s="328"/>
      <c r="K120" s="328"/>
      <c r="L120" s="328"/>
      <c r="M120" s="328"/>
      <c r="N120" s="328"/>
      <c r="O120" s="328"/>
      <c r="P120" s="328"/>
      <c r="Q120" s="328"/>
      <c r="R120" s="328"/>
      <c r="S120" s="328"/>
      <c r="T120" s="328"/>
      <c r="U120" s="328"/>
      <c r="V120" s="329"/>
    </row>
    <row r="121" spans="1:23" ht="16.5" customHeight="1" x14ac:dyDescent="0.25">
      <c r="B121" s="327"/>
      <c r="C121" s="328"/>
      <c r="D121" s="328"/>
      <c r="E121" s="328"/>
      <c r="F121" s="328"/>
      <c r="G121" s="328"/>
      <c r="H121" s="328"/>
      <c r="I121" s="328"/>
      <c r="J121" s="328"/>
      <c r="K121" s="328"/>
      <c r="L121" s="328"/>
      <c r="M121" s="328"/>
      <c r="N121" s="328"/>
      <c r="O121" s="328"/>
      <c r="P121" s="328"/>
      <c r="Q121" s="328"/>
      <c r="R121" s="328"/>
      <c r="S121" s="328"/>
      <c r="T121" s="328"/>
      <c r="U121" s="328"/>
      <c r="V121" s="329"/>
    </row>
    <row r="122" spans="1:23" ht="15" customHeight="1" thickBot="1" x14ac:dyDescent="0.3">
      <c r="B122" s="262" t="s">
        <v>3</v>
      </c>
      <c r="C122" s="263"/>
      <c r="D122" s="263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thickBot="1" x14ac:dyDescent="0.3">
      <c r="B123" s="7"/>
      <c r="C123" s="129"/>
      <c r="D123" s="295" t="s">
        <v>42</v>
      </c>
      <c r="E123" s="295"/>
      <c r="F123" s="354" t="s">
        <v>43</v>
      </c>
      <c r="G123" s="355"/>
      <c r="H123" s="355"/>
      <c r="I123" s="355"/>
      <c r="J123" s="355"/>
      <c r="K123" s="355"/>
      <c r="L123" s="355"/>
      <c r="M123" s="355"/>
      <c r="N123" s="355"/>
      <c r="O123" s="355"/>
      <c r="P123" s="355"/>
      <c r="Q123" s="355"/>
      <c r="R123" s="355"/>
      <c r="S123" s="355"/>
      <c r="T123" s="355"/>
      <c r="U123" s="356"/>
      <c r="V123" s="59"/>
    </row>
    <row r="124" spans="1:23" ht="15" customHeight="1" x14ac:dyDescent="0.25">
      <c r="B124" s="7"/>
      <c r="C124" s="4"/>
      <c r="D124" s="4"/>
      <c r="E124" s="4"/>
      <c r="F124" s="357"/>
      <c r="G124" s="358"/>
      <c r="H124" s="358"/>
      <c r="I124" s="358"/>
      <c r="J124" s="358"/>
      <c r="K124" s="358"/>
      <c r="L124" s="358"/>
      <c r="M124" s="358"/>
      <c r="N124" s="358"/>
      <c r="O124" s="358"/>
      <c r="P124" s="358"/>
      <c r="Q124" s="358"/>
      <c r="R124" s="358"/>
      <c r="S124" s="358"/>
      <c r="T124" s="358"/>
      <c r="U124" s="359"/>
      <c r="V124" s="12"/>
    </row>
    <row r="125" spans="1:23" x14ac:dyDescent="0.25">
      <c r="B125" s="7"/>
      <c r="C125" s="4"/>
      <c r="D125" s="4"/>
      <c r="E125" s="4"/>
      <c r="F125" s="360"/>
      <c r="G125" s="361"/>
      <c r="H125" s="361"/>
      <c r="I125" s="361"/>
      <c r="J125" s="361"/>
      <c r="K125" s="361"/>
      <c r="L125" s="361"/>
      <c r="M125" s="361"/>
      <c r="N125" s="361"/>
      <c r="O125" s="361"/>
      <c r="P125" s="361"/>
      <c r="Q125" s="361"/>
      <c r="R125" s="361"/>
      <c r="S125" s="361"/>
      <c r="T125" s="361"/>
      <c r="U125" s="362"/>
      <c r="V125" s="12"/>
    </row>
    <row r="126" spans="1:23" x14ac:dyDescent="0.25">
      <c r="B126" s="7"/>
      <c r="C126" s="4"/>
      <c r="D126" s="295" t="s">
        <v>44</v>
      </c>
      <c r="E126" s="295"/>
      <c r="F126" s="295"/>
      <c r="G126" s="295"/>
      <c r="H126" s="295"/>
      <c r="I126" s="295"/>
      <c r="J126" s="295"/>
      <c r="K126" s="295"/>
      <c r="L126" s="295"/>
      <c r="M126" s="295"/>
      <c r="N126" s="295"/>
      <c r="O126" s="295"/>
      <c r="P126" s="295"/>
      <c r="Q126" s="295"/>
      <c r="R126" s="295"/>
      <c r="S126" s="295"/>
      <c r="T126" s="295"/>
      <c r="U126" s="295"/>
      <c r="V126" s="296"/>
    </row>
    <row r="127" spans="1:23" ht="15.75" thickBot="1" x14ac:dyDescent="0.3">
      <c r="B127" s="7"/>
      <c r="C127" s="4"/>
      <c r="D127" s="4"/>
      <c r="E127" s="18" t="s">
        <v>3</v>
      </c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12"/>
    </row>
    <row r="128" spans="1:23" ht="15.75" thickBot="1" x14ac:dyDescent="0.3">
      <c r="B128" s="7"/>
      <c r="C128" s="4"/>
      <c r="D128" s="4"/>
      <c r="E128" s="13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12"/>
    </row>
    <row r="129" spans="1:23" x14ac:dyDescent="0.25">
      <c r="B129" s="327" t="s">
        <v>166</v>
      </c>
      <c r="C129" s="328"/>
      <c r="D129" s="328"/>
      <c r="E129" s="328"/>
      <c r="F129" s="328"/>
      <c r="G129" s="328"/>
      <c r="H129" s="328"/>
      <c r="I129" s="328"/>
      <c r="J129" s="328"/>
      <c r="K129" s="328"/>
      <c r="L129" s="328"/>
      <c r="M129" s="328"/>
      <c r="N129" s="328"/>
      <c r="O129" s="328"/>
      <c r="P129" s="328"/>
      <c r="Q129" s="328"/>
      <c r="R129" s="328"/>
      <c r="S129" s="328"/>
      <c r="T129" s="328"/>
      <c r="U129" s="328"/>
      <c r="V129" s="329"/>
    </row>
    <row r="130" spans="1:23" ht="16.5" customHeight="1" x14ac:dyDescent="0.25">
      <c r="B130" s="327"/>
      <c r="C130" s="328"/>
      <c r="D130" s="328"/>
      <c r="E130" s="328"/>
      <c r="F130" s="328"/>
      <c r="G130" s="328"/>
      <c r="H130" s="328"/>
      <c r="I130" s="328"/>
      <c r="J130" s="328"/>
      <c r="K130" s="328"/>
      <c r="L130" s="328"/>
      <c r="M130" s="328"/>
      <c r="N130" s="328"/>
      <c r="O130" s="328"/>
      <c r="P130" s="328"/>
      <c r="Q130" s="328"/>
      <c r="R130" s="328"/>
      <c r="S130" s="328"/>
      <c r="T130" s="328"/>
      <c r="U130" s="328"/>
      <c r="V130" s="329"/>
    </row>
    <row r="131" spans="1:23" ht="16.5" thickBot="1" x14ac:dyDescent="0.3">
      <c r="B131" s="262" t="s">
        <v>3</v>
      </c>
      <c r="C131" s="263"/>
      <c r="D131" s="263"/>
      <c r="E131" s="267"/>
      <c r="F131" s="267"/>
      <c r="G131" s="267"/>
      <c r="H131" s="267"/>
      <c r="I131" s="267"/>
      <c r="J131" s="267"/>
      <c r="K131" s="267"/>
      <c r="L131" s="267"/>
      <c r="M131" s="267"/>
      <c r="N131" s="267"/>
      <c r="O131" s="267"/>
      <c r="P131" s="267"/>
      <c r="Q131" s="267"/>
      <c r="R131" s="267"/>
      <c r="S131" s="267"/>
      <c r="T131" s="267"/>
      <c r="U131" s="267"/>
      <c r="V131" s="268"/>
    </row>
    <row r="132" spans="1:23" ht="16.5" thickBot="1" x14ac:dyDescent="0.3">
      <c r="B132" s="7"/>
      <c r="C132" s="129"/>
      <c r="D132" s="295" t="s">
        <v>45</v>
      </c>
      <c r="E132" s="295"/>
      <c r="F132" s="295"/>
      <c r="G132" s="319"/>
      <c r="H132" s="320"/>
      <c r="I132" s="320"/>
      <c r="J132" s="320"/>
      <c r="K132" s="320"/>
      <c r="L132" s="320"/>
      <c r="M132" s="320"/>
      <c r="N132" s="320"/>
      <c r="O132" s="320"/>
      <c r="P132" s="320"/>
      <c r="Q132" s="320"/>
      <c r="R132" s="320"/>
      <c r="S132" s="320"/>
      <c r="T132" s="320"/>
      <c r="U132" s="321"/>
      <c r="V132" s="52"/>
    </row>
    <row r="133" spans="1:23" ht="15.75" x14ac:dyDescent="0.25">
      <c r="A133" s="5"/>
      <c r="B133" s="7"/>
      <c r="C133" s="145"/>
      <c r="D133" s="136"/>
      <c r="E133" s="136"/>
      <c r="F133" s="136"/>
      <c r="G133" s="146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52"/>
      <c r="W133" s="5"/>
    </row>
    <row r="134" spans="1:23" x14ac:dyDescent="0.25">
      <c r="B134" s="297" t="s">
        <v>189</v>
      </c>
      <c r="C134" s="298"/>
      <c r="D134" s="298"/>
      <c r="E134" s="298"/>
      <c r="F134" s="298"/>
      <c r="G134" s="298"/>
      <c r="H134" s="298"/>
      <c r="I134" s="298"/>
      <c r="J134" s="298"/>
      <c r="K134" s="298"/>
      <c r="L134" s="298"/>
      <c r="M134" s="298"/>
      <c r="N134" s="298"/>
      <c r="O134" s="298"/>
      <c r="P134" s="298"/>
      <c r="Q134" s="298"/>
      <c r="R134" s="298"/>
      <c r="S134" s="298"/>
      <c r="T134" s="298"/>
      <c r="U134" s="298"/>
      <c r="V134" s="299"/>
    </row>
    <row r="135" spans="1:23" x14ac:dyDescent="0.25">
      <c r="B135" s="297"/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8"/>
      <c r="N135" s="298"/>
      <c r="O135" s="298"/>
      <c r="P135" s="298"/>
      <c r="Q135" s="298"/>
      <c r="R135" s="298"/>
      <c r="S135" s="298"/>
      <c r="T135" s="298"/>
      <c r="U135" s="298"/>
      <c r="V135" s="299"/>
    </row>
    <row r="136" spans="1:23" x14ac:dyDescent="0.25">
      <c r="B136" s="327" t="s">
        <v>129</v>
      </c>
      <c r="C136" s="328"/>
      <c r="D136" s="328"/>
      <c r="E136" s="328"/>
      <c r="F136" s="328"/>
      <c r="G136" s="328"/>
      <c r="H136" s="328"/>
      <c r="I136" s="328"/>
      <c r="J136" s="328"/>
      <c r="K136" s="328"/>
      <c r="L136" s="328"/>
      <c r="M136" s="328"/>
      <c r="N136" s="328"/>
      <c r="O136" s="328"/>
      <c r="P136" s="328"/>
      <c r="Q136" s="328"/>
      <c r="R136" s="328"/>
      <c r="S136" s="328"/>
      <c r="T136" s="328"/>
      <c r="U136" s="328"/>
      <c r="V136" s="329"/>
    </row>
    <row r="137" spans="1:23" x14ac:dyDescent="0.25">
      <c r="B137" s="327"/>
      <c r="C137" s="328"/>
      <c r="D137" s="328"/>
      <c r="E137" s="328"/>
      <c r="F137" s="328"/>
      <c r="G137" s="328"/>
      <c r="H137" s="328"/>
      <c r="I137" s="328"/>
      <c r="J137" s="328"/>
      <c r="K137" s="328"/>
      <c r="L137" s="328"/>
      <c r="M137" s="328"/>
      <c r="N137" s="328"/>
      <c r="O137" s="328"/>
      <c r="P137" s="328"/>
      <c r="Q137" s="328"/>
      <c r="R137" s="328"/>
      <c r="S137" s="328"/>
      <c r="T137" s="328"/>
      <c r="U137" s="328"/>
      <c r="V137" s="329"/>
    </row>
    <row r="138" spans="1:23" ht="16.5" thickBot="1" x14ac:dyDescent="0.3">
      <c r="B138" s="262" t="s">
        <v>3</v>
      </c>
      <c r="C138" s="263"/>
      <c r="D138" s="263"/>
      <c r="E138" s="267"/>
      <c r="F138" s="267"/>
      <c r="G138" s="267"/>
      <c r="H138" s="267"/>
      <c r="I138" s="267"/>
      <c r="J138" s="267"/>
      <c r="K138" s="267"/>
      <c r="L138" s="267"/>
      <c r="M138" s="267"/>
      <c r="N138" s="267"/>
      <c r="O138" s="267"/>
      <c r="P138" s="267"/>
      <c r="Q138" s="267"/>
      <c r="R138" s="267"/>
      <c r="S138" s="267"/>
      <c r="T138" s="267"/>
      <c r="U138" s="267"/>
      <c r="V138" s="268"/>
    </row>
    <row r="139" spans="1:23" ht="16.5" customHeight="1" thickBot="1" x14ac:dyDescent="0.3">
      <c r="B139" s="7"/>
      <c r="C139" s="129"/>
      <c r="D139" s="295" t="s">
        <v>128</v>
      </c>
      <c r="E139" s="295"/>
      <c r="F139" s="295"/>
      <c r="G139" s="31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1"/>
      <c r="V139" s="52"/>
    </row>
    <row r="140" spans="1:23" ht="16.5" customHeight="1" x14ac:dyDescent="0.25">
      <c r="B140" s="7"/>
      <c r="C140" s="136"/>
      <c r="D140" s="136"/>
      <c r="E140" s="136"/>
      <c r="F140" s="136"/>
      <c r="G140" s="332"/>
      <c r="H140" s="333"/>
      <c r="I140" s="333"/>
      <c r="J140" s="333"/>
      <c r="K140" s="333"/>
      <c r="L140" s="333"/>
      <c r="M140" s="333"/>
      <c r="N140" s="333"/>
      <c r="O140" s="333"/>
      <c r="P140" s="333"/>
      <c r="Q140" s="333"/>
      <c r="R140" s="333"/>
      <c r="S140" s="333"/>
      <c r="T140" s="333"/>
      <c r="U140" s="334"/>
      <c r="V140" s="52"/>
    </row>
    <row r="141" spans="1:23" x14ac:dyDescent="0.25">
      <c r="B141" s="7"/>
      <c r="C141" s="136"/>
      <c r="D141" s="136"/>
      <c r="E141" s="136"/>
      <c r="F141" s="136"/>
      <c r="G141" s="332"/>
      <c r="H141" s="333"/>
      <c r="I141" s="333"/>
      <c r="J141" s="333"/>
      <c r="K141" s="333"/>
      <c r="L141" s="333"/>
      <c r="M141" s="333"/>
      <c r="N141" s="333"/>
      <c r="O141" s="333"/>
      <c r="P141" s="333"/>
      <c r="Q141" s="333"/>
      <c r="R141" s="333"/>
      <c r="S141" s="333"/>
      <c r="T141" s="333"/>
      <c r="U141" s="334"/>
      <c r="V141" s="52"/>
    </row>
    <row r="142" spans="1:23" x14ac:dyDescent="0.25">
      <c r="B142" s="7"/>
      <c r="C142" s="136"/>
      <c r="D142" s="136"/>
      <c r="E142" s="136"/>
      <c r="F142" s="136"/>
      <c r="G142" s="335"/>
      <c r="H142" s="336"/>
      <c r="I142" s="336"/>
      <c r="J142" s="336"/>
      <c r="K142" s="336"/>
      <c r="L142" s="336"/>
      <c r="M142" s="336"/>
      <c r="N142" s="336"/>
      <c r="O142" s="336"/>
      <c r="P142" s="336"/>
      <c r="Q142" s="336"/>
      <c r="R142" s="336"/>
      <c r="S142" s="336"/>
      <c r="T142" s="336"/>
      <c r="U142" s="337"/>
      <c r="V142" s="52"/>
    </row>
    <row r="143" spans="1:23" x14ac:dyDescent="0.25">
      <c r="B143" s="327" t="s">
        <v>130</v>
      </c>
      <c r="C143" s="328"/>
      <c r="D143" s="328"/>
      <c r="E143" s="328"/>
      <c r="F143" s="328"/>
      <c r="G143" s="328"/>
      <c r="H143" s="328"/>
      <c r="I143" s="328"/>
      <c r="J143" s="328"/>
      <c r="K143" s="328"/>
      <c r="L143" s="328"/>
      <c r="M143" s="328"/>
      <c r="N143" s="328"/>
      <c r="O143" s="328"/>
      <c r="P143" s="328"/>
      <c r="Q143" s="328"/>
      <c r="R143" s="328"/>
      <c r="S143" s="328"/>
      <c r="T143" s="328"/>
      <c r="U143" s="328"/>
      <c r="V143" s="329"/>
    </row>
    <row r="144" spans="1:23" x14ac:dyDescent="0.25">
      <c r="B144" s="327"/>
      <c r="C144" s="328"/>
      <c r="D144" s="328"/>
      <c r="E144" s="328"/>
      <c r="F144" s="328"/>
      <c r="G144" s="328"/>
      <c r="H144" s="328"/>
      <c r="I144" s="328"/>
      <c r="J144" s="328"/>
      <c r="K144" s="328"/>
      <c r="L144" s="328"/>
      <c r="M144" s="328"/>
      <c r="N144" s="328"/>
      <c r="O144" s="328"/>
      <c r="P144" s="328"/>
      <c r="Q144" s="328"/>
      <c r="R144" s="328"/>
      <c r="S144" s="328"/>
      <c r="T144" s="328"/>
      <c r="U144" s="328"/>
      <c r="V144" s="329"/>
    </row>
    <row r="145" spans="1:23" ht="16.5" thickBot="1" x14ac:dyDescent="0.3">
      <c r="B145" s="262" t="s">
        <v>3</v>
      </c>
      <c r="C145" s="263"/>
      <c r="D145" s="263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12"/>
    </row>
    <row r="146" spans="1:23" ht="16.5" thickBot="1" x14ac:dyDescent="0.3">
      <c r="B146" s="7"/>
      <c r="C146" s="129"/>
      <c r="D146" s="322" t="s">
        <v>123</v>
      </c>
      <c r="E146" s="363"/>
      <c r="F146" s="363"/>
      <c r="G146" s="3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12"/>
    </row>
    <row r="147" spans="1:23" ht="16.5" thickBot="1" x14ac:dyDescent="0.3">
      <c r="B147" s="7"/>
      <c r="C147" s="129"/>
      <c r="D147" s="322" t="s">
        <v>124</v>
      </c>
      <c r="E147" s="322"/>
      <c r="F147" s="322"/>
      <c r="G147" s="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12"/>
    </row>
    <row r="148" spans="1:23" ht="16.5" customHeight="1" thickBot="1" x14ac:dyDescent="0.3">
      <c r="B148" s="7"/>
      <c r="C148" s="129"/>
      <c r="D148" s="322" t="s">
        <v>125</v>
      </c>
      <c r="E148" s="322"/>
      <c r="F148" s="322"/>
      <c r="G148" s="3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12"/>
    </row>
    <row r="149" spans="1:23" ht="16.5" customHeight="1" thickBot="1" x14ac:dyDescent="0.3">
      <c r="A149" s="5"/>
      <c r="B149" s="7"/>
      <c r="C149" s="129"/>
      <c r="D149" s="322" t="s">
        <v>126</v>
      </c>
      <c r="E149" s="322"/>
      <c r="F149" s="322"/>
      <c r="G149" s="3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12"/>
      <c r="W149" s="5"/>
    </row>
    <row r="150" spans="1:23" ht="16.5" customHeight="1" thickBot="1" x14ac:dyDescent="0.3">
      <c r="B150" s="7"/>
      <c r="C150" s="129"/>
      <c r="D150" s="295" t="s">
        <v>140</v>
      </c>
      <c r="E150" s="295"/>
      <c r="F150" s="295"/>
      <c r="G150" s="319"/>
      <c r="H150" s="320"/>
      <c r="I150" s="320"/>
      <c r="J150" s="320"/>
      <c r="K150" s="320"/>
      <c r="L150" s="320"/>
      <c r="M150" s="320"/>
      <c r="N150" s="320"/>
      <c r="O150" s="320"/>
      <c r="P150" s="320"/>
      <c r="Q150" s="320"/>
      <c r="R150" s="320"/>
      <c r="S150" s="320"/>
      <c r="T150" s="320"/>
      <c r="U150" s="321"/>
      <c r="V150" s="52"/>
    </row>
    <row r="151" spans="1:23" ht="16.5" customHeight="1" x14ac:dyDescent="0.25">
      <c r="B151" s="327" t="s">
        <v>131</v>
      </c>
      <c r="C151" s="328"/>
      <c r="D151" s="328"/>
      <c r="E151" s="328"/>
      <c r="F151" s="328"/>
      <c r="G151" s="328"/>
      <c r="H151" s="328"/>
      <c r="I151" s="328"/>
      <c r="J151" s="328"/>
      <c r="K151" s="328"/>
      <c r="L151" s="328"/>
      <c r="M151" s="328"/>
      <c r="N151" s="328"/>
      <c r="O151" s="328"/>
      <c r="P151" s="328"/>
      <c r="Q151" s="328"/>
      <c r="R151" s="328"/>
      <c r="S151" s="328"/>
      <c r="T151" s="328"/>
      <c r="U151" s="328"/>
      <c r="V151" s="329"/>
    </row>
    <row r="152" spans="1:23" ht="16.5" customHeight="1" x14ac:dyDescent="0.25">
      <c r="B152" s="327"/>
      <c r="C152" s="328"/>
      <c r="D152" s="328"/>
      <c r="E152" s="328"/>
      <c r="F152" s="328"/>
      <c r="G152" s="328"/>
      <c r="H152" s="328"/>
      <c r="I152" s="328"/>
      <c r="J152" s="328"/>
      <c r="K152" s="328"/>
      <c r="L152" s="328"/>
      <c r="M152" s="328"/>
      <c r="N152" s="328"/>
      <c r="O152" s="328"/>
      <c r="P152" s="328"/>
      <c r="Q152" s="328"/>
      <c r="R152" s="328"/>
      <c r="S152" s="328"/>
      <c r="T152" s="328"/>
      <c r="U152" s="328"/>
      <c r="V152" s="329"/>
    </row>
    <row r="153" spans="1:23" ht="16.5" thickBot="1" x14ac:dyDescent="0.3">
      <c r="B153" s="262" t="s">
        <v>3</v>
      </c>
      <c r="C153" s="263"/>
      <c r="D153" s="263"/>
      <c r="E153" s="267"/>
      <c r="F153" s="267"/>
      <c r="G153" s="267"/>
      <c r="H153" s="267"/>
      <c r="I153" s="267"/>
      <c r="J153" s="267"/>
      <c r="K153" s="267"/>
      <c r="L153" s="267"/>
      <c r="M153" s="267"/>
      <c r="N153" s="267"/>
      <c r="O153" s="267"/>
      <c r="P153" s="267"/>
      <c r="Q153" s="267"/>
      <c r="R153" s="267"/>
      <c r="S153" s="267"/>
      <c r="T153" s="267"/>
      <c r="U153" s="267"/>
      <c r="V153" s="268"/>
    </row>
    <row r="154" spans="1:23" ht="16.5" thickBot="1" x14ac:dyDescent="0.3">
      <c r="B154" s="7"/>
      <c r="C154" s="129"/>
      <c r="D154" s="295" t="s">
        <v>42</v>
      </c>
      <c r="E154" s="295"/>
      <c r="F154" s="354" t="s">
        <v>43</v>
      </c>
      <c r="G154" s="355"/>
      <c r="H154" s="355"/>
      <c r="I154" s="355"/>
      <c r="J154" s="355"/>
      <c r="K154" s="355"/>
      <c r="L154" s="355"/>
      <c r="M154" s="355"/>
      <c r="N154" s="355"/>
      <c r="O154" s="355"/>
      <c r="P154" s="355"/>
      <c r="Q154" s="355"/>
      <c r="R154" s="355"/>
      <c r="S154" s="355"/>
      <c r="T154" s="355"/>
      <c r="U154" s="356"/>
      <c r="V154" s="59"/>
    </row>
    <row r="155" spans="1:23" x14ac:dyDescent="0.25">
      <c r="B155" s="7"/>
      <c r="C155" s="4"/>
      <c r="D155" s="4"/>
      <c r="E155" s="4"/>
      <c r="F155" s="357"/>
      <c r="G155" s="358"/>
      <c r="H155" s="358"/>
      <c r="I155" s="358"/>
      <c r="J155" s="358"/>
      <c r="K155" s="358"/>
      <c r="L155" s="358"/>
      <c r="M155" s="358"/>
      <c r="N155" s="358"/>
      <c r="O155" s="358"/>
      <c r="P155" s="358"/>
      <c r="Q155" s="358"/>
      <c r="R155" s="358"/>
      <c r="S155" s="358"/>
      <c r="T155" s="358"/>
      <c r="U155" s="359"/>
      <c r="V155" s="12"/>
    </row>
    <row r="156" spans="1:23" x14ac:dyDescent="0.25">
      <c r="B156" s="7"/>
      <c r="C156" s="4"/>
      <c r="D156" s="4"/>
      <c r="E156" s="4"/>
      <c r="F156" s="360"/>
      <c r="G156" s="361"/>
      <c r="H156" s="361"/>
      <c r="I156" s="361"/>
      <c r="J156" s="361"/>
      <c r="K156" s="361"/>
      <c r="L156" s="361"/>
      <c r="M156" s="361"/>
      <c r="N156" s="361"/>
      <c r="O156" s="361"/>
      <c r="P156" s="361"/>
      <c r="Q156" s="361"/>
      <c r="R156" s="361"/>
      <c r="S156" s="361"/>
      <c r="T156" s="361"/>
      <c r="U156" s="362"/>
      <c r="V156" s="12"/>
    </row>
    <row r="157" spans="1:23" ht="16.5" customHeight="1" x14ac:dyDescent="0.25">
      <c r="B157" s="327" t="s">
        <v>134</v>
      </c>
      <c r="C157" s="328"/>
      <c r="D157" s="328"/>
      <c r="E157" s="328"/>
      <c r="F157" s="328"/>
      <c r="G157" s="328"/>
      <c r="H157" s="328"/>
      <c r="I157" s="328"/>
      <c r="J157" s="328"/>
      <c r="K157" s="328"/>
      <c r="L157" s="328"/>
      <c r="M157" s="328"/>
      <c r="N157" s="328"/>
      <c r="O157" s="328"/>
      <c r="P157" s="328"/>
      <c r="Q157" s="328"/>
      <c r="R157" s="328"/>
      <c r="S157" s="328"/>
      <c r="T157" s="328"/>
      <c r="U157" s="328"/>
      <c r="V157" s="329"/>
    </row>
    <row r="158" spans="1:23" ht="16.5" customHeight="1" x14ac:dyDescent="0.25">
      <c r="B158" s="327"/>
      <c r="C158" s="328"/>
      <c r="D158" s="328"/>
      <c r="E158" s="328"/>
      <c r="F158" s="328"/>
      <c r="G158" s="328"/>
      <c r="H158" s="328"/>
      <c r="I158" s="328"/>
      <c r="J158" s="328"/>
      <c r="K158" s="328"/>
      <c r="L158" s="328"/>
      <c r="M158" s="328"/>
      <c r="N158" s="328"/>
      <c r="O158" s="328"/>
      <c r="P158" s="328"/>
      <c r="Q158" s="328"/>
      <c r="R158" s="328"/>
      <c r="S158" s="328"/>
      <c r="T158" s="328"/>
      <c r="U158" s="328"/>
      <c r="V158" s="329"/>
    </row>
    <row r="159" spans="1:23" ht="16.5" thickBot="1" x14ac:dyDescent="0.3">
      <c r="B159" s="262" t="s">
        <v>3</v>
      </c>
      <c r="C159" s="263"/>
      <c r="D159" s="263"/>
      <c r="E159" s="267"/>
      <c r="F159" s="267"/>
      <c r="G159" s="267"/>
      <c r="H159" s="267"/>
      <c r="I159" s="267"/>
      <c r="J159" s="267"/>
      <c r="K159" s="267"/>
      <c r="L159" s="267"/>
      <c r="M159" s="267"/>
      <c r="N159" s="267"/>
      <c r="O159" s="267"/>
      <c r="P159" s="267"/>
      <c r="Q159" s="267"/>
      <c r="R159" s="267"/>
      <c r="S159" s="267"/>
      <c r="T159" s="267"/>
      <c r="U159" s="267"/>
      <c r="V159" s="268"/>
    </row>
    <row r="160" spans="1:23" ht="16.5" customHeight="1" thickBot="1" x14ac:dyDescent="0.3">
      <c r="B160" s="7"/>
      <c r="C160" s="129"/>
      <c r="D160" s="316" t="s">
        <v>133</v>
      </c>
      <c r="E160" s="295"/>
      <c r="F160" s="295"/>
      <c r="G160" s="310"/>
      <c r="H160" s="330"/>
      <c r="I160" s="330"/>
      <c r="J160" s="330"/>
      <c r="K160" s="330"/>
      <c r="L160" s="330"/>
      <c r="M160" s="330"/>
      <c r="N160" s="330"/>
      <c r="O160" s="330"/>
      <c r="P160" s="330"/>
      <c r="Q160" s="330"/>
      <c r="R160" s="330"/>
      <c r="S160" s="330"/>
      <c r="T160" s="330"/>
      <c r="U160" s="331"/>
      <c r="V160" s="59"/>
    </row>
    <row r="161" spans="1:23" x14ac:dyDescent="0.25">
      <c r="B161" s="7"/>
      <c r="C161" s="4"/>
      <c r="D161" s="4"/>
      <c r="E161" s="4"/>
      <c r="F161" s="147"/>
      <c r="G161" s="332"/>
      <c r="H161" s="333"/>
      <c r="I161" s="333"/>
      <c r="J161" s="333"/>
      <c r="K161" s="333"/>
      <c r="L161" s="333"/>
      <c r="M161" s="333"/>
      <c r="N161" s="333"/>
      <c r="O161" s="333"/>
      <c r="P161" s="333"/>
      <c r="Q161" s="333"/>
      <c r="R161" s="333"/>
      <c r="S161" s="333"/>
      <c r="T161" s="333"/>
      <c r="U161" s="334"/>
      <c r="V161" s="12"/>
    </row>
    <row r="162" spans="1:23" x14ac:dyDescent="0.25">
      <c r="B162" s="7"/>
      <c r="C162" s="4"/>
      <c r="D162" s="4"/>
      <c r="E162" s="4"/>
      <c r="F162" s="147"/>
      <c r="G162" s="332"/>
      <c r="H162" s="333"/>
      <c r="I162" s="333"/>
      <c r="J162" s="333"/>
      <c r="K162" s="333"/>
      <c r="L162" s="333"/>
      <c r="M162" s="333"/>
      <c r="N162" s="333"/>
      <c r="O162" s="333"/>
      <c r="P162" s="333"/>
      <c r="Q162" s="333"/>
      <c r="R162" s="333"/>
      <c r="S162" s="333"/>
      <c r="T162" s="333"/>
      <c r="U162" s="334"/>
      <c r="V162" s="12"/>
    </row>
    <row r="163" spans="1:23" x14ac:dyDescent="0.25">
      <c r="B163" s="7"/>
      <c r="C163" s="4"/>
      <c r="D163" s="4"/>
      <c r="E163" s="4"/>
      <c r="F163" s="147"/>
      <c r="G163" s="335"/>
      <c r="H163" s="336"/>
      <c r="I163" s="336"/>
      <c r="J163" s="336"/>
      <c r="K163" s="336"/>
      <c r="L163" s="336"/>
      <c r="M163" s="336"/>
      <c r="N163" s="336"/>
      <c r="O163" s="336"/>
      <c r="P163" s="336"/>
      <c r="Q163" s="336"/>
      <c r="R163" s="336"/>
      <c r="S163" s="336"/>
      <c r="T163" s="336"/>
      <c r="U163" s="337"/>
      <c r="V163" s="12"/>
    </row>
    <row r="164" spans="1:23" x14ac:dyDescent="0.25">
      <c r="B164" s="327" t="s">
        <v>135</v>
      </c>
      <c r="C164" s="328"/>
      <c r="D164" s="328"/>
      <c r="E164" s="328"/>
      <c r="F164" s="328"/>
      <c r="G164" s="328"/>
      <c r="H164" s="328"/>
      <c r="I164" s="328"/>
      <c r="J164" s="328"/>
      <c r="K164" s="328"/>
      <c r="L164" s="328"/>
      <c r="M164" s="328"/>
      <c r="N164" s="328"/>
      <c r="O164" s="328"/>
      <c r="P164" s="328"/>
      <c r="Q164" s="328"/>
      <c r="R164" s="328"/>
      <c r="S164" s="328"/>
      <c r="T164" s="328"/>
      <c r="U164" s="328"/>
      <c r="V164" s="329"/>
    </row>
    <row r="165" spans="1:23" ht="16.5" customHeight="1" x14ac:dyDescent="0.25">
      <c r="B165" s="327"/>
      <c r="C165" s="328"/>
      <c r="D165" s="328"/>
      <c r="E165" s="328"/>
      <c r="F165" s="328"/>
      <c r="G165" s="328"/>
      <c r="H165" s="328"/>
      <c r="I165" s="328"/>
      <c r="J165" s="328"/>
      <c r="K165" s="328"/>
      <c r="L165" s="328"/>
      <c r="M165" s="328"/>
      <c r="N165" s="328"/>
      <c r="O165" s="328"/>
      <c r="P165" s="328"/>
      <c r="Q165" s="328"/>
      <c r="R165" s="328"/>
      <c r="S165" s="328"/>
      <c r="T165" s="328"/>
      <c r="U165" s="328"/>
      <c r="V165" s="329"/>
    </row>
    <row r="166" spans="1:23" ht="16.5" thickBot="1" x14ac:dyDescent="0.3">
      <c r="B166" s="262" t="s">
        <v>3</v>
      </c>
      <c r="C166" s="263"/>
      <c r="D166" s="263"/>
      <c r="E166" s="267"/>
      <c r="F166" s="267"/>
      <c r="G166" s="267"/>
      <c r="H166" s="267"/>
      <c r="I166" s="267"/>
      <c r="J166" s="267"/>
      <c r="K166" s="267"/>
      <c r="L166" s="267"/>
      <c r="M166" s="267"/>
      <c r="N166" s="267"/>
      <c r="O166" s="267"/>
      <c r="P166" s="267"/>
      <c r="Q166" s="267"/>
      <c r="R166" s="267"/>
      <c r="S166" s="267"/>
      <c r="T166" s="267"/>
      <c r="U166" s="267"/>
      <c r="V166" s="268"/>
    </row>
    <row r="167" spans="1:23" ht="16.5" customHeight="1" thickBot="1" x14ac:dyDescent="0.3">
      <c r="B167" s="7"/>
      <c r="C167" s="129"/>
      <c r="D167" s="316" t="s">
        <v>132</v>
      </c>
      <c r="E167" s="295"/>
      <c r="F167" s="295"/>
      <c r="G167" s="295"/>
      <c r="H167" s="319"/>
      <c r="I167" s="320"/>
      <c r="J167" s="320"/>
      <c r="K167" s="320"/>
      <c r="L167" s="320"/>
      <c r="M167" s="320"/>
      <c r="N167" s="320"/>
      <c r="O167" s="320"/>
      <c r="P167" s="320"/>
      <c r="Q167" s="320"/>
      <c r="R167" s="320"/>
      <c r="S167" s="320"/>
      <c r="T167" s="320"/>
      <c r="U167" s="321"/>
      <c r="V167" s="52"/>
    </row>
    <row r="168" spans="1:23" ht="16.5" customHeight="1" x14ac:dyDescent="0.25">
      <c r="A168" s="5"/>
      <c r="B168" s="7"/>
      <c r="C168" s="145"/>
      <c r="D168" s="136"/>
      <c r="E168" s="136"/>
      <c r="F168" s="136"/>
      <c r="G168" s="13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52"/>
      <c r="W168" s="5"/>
    </row>
    <row r="169" spans="1:23" x14ac:dyDescent="0.25">
      <c r="B169" s="297" t="s">
        <v>122</v>
      </c>
      <c r="C169" s="298"/>
      <c r="D169" s="298"/>
      <c r="E169" s="298"/>
      <c r="F169" s="298"/>
      <c r="G169" s="298"/>
      <c r="H169" s="298"/>
      <c r="I169" s="298"/>
      <c r="J169" s="298"/>
      <c r="K169" s="298"/>
      <c r="L169" s="298"/>
      <c r="M169" s="298"/>
      <c r="N169" s="298"/>
      <c r="O169" s="298"/>
      <c r="P169" s="298"/>
      <c r="Q169" s="298"/>
      <c r="R169" s="298"/>
      <c r="S169" s="298"/>
      <c r="T169" s="298"/>
      <c r="U169" s="298"/>
      <c r="V169" s="299"/>
    </row>
    <row r="170" spans="1:23" x14ac:dyDescent="0.25">
      <c r="B170" s="297"/>
      <c r="C170" s="298"/>
      <c r="D170" s="298"/>
      <c r="E170" s="298"/>
      <c r="F170" s="298"/>
      <c r="G170" s="298"/>
      <c r="H170" s="298"/>
      <c r="I170" s="298"/>
      <c r="J170" s="298"/>
      <c r="K170" s="298"/>
      <c r="L170" s="298"/>
      <c r="M170" s="298"/>
      <c r="N170" s="298"/>
      <c r="O170" s="298"/>
      <c r="P170" s="298"/>
      <c r="Q170" s="298"/>
      <c r="R170" s="298"/>
      <c r="S170" s="298"/>
      <c r="T170" s="298"/>
      <c r="U170" s="298"/>
      <c r="V170" s="299"/>
    </row>
    <row r="171" spans="1:23" x14ac:dyDescent="0.25">
      <c r="B171" s="327" t="s">
        <v>137</v>
      </c>
      <c r="C171" s="328"/>
      <c r="D171" s="328"/>
      <c r="E171" s="328"/>
      <c r="F171" s="328"/>
      <c r="G171" s="328"/>
      <c r="H171" s="328"/>
      <c r="I171" s="328"/>
      <c r="J171" s="328"/>
      <c r="K171" s="328"/>
      <c r="L171" s="328"/>
      <c r="M171" s="328"/>
      <c r="N171" s="328"/>
      <c r="O171" s="328"/>
      <c r="P171" s="328"/>
      <c r="Q171" s="328"/>
      <c r="R171" s="328"/>
      <c r="S171" s="328"/>
      <c r="T171" s="328"/>
      <c r="U171" s="328"/>
      <c r="V171" s="329"/>
    </row>
    <row r="172" spans="1:23" x14ac:dyDescent="0.25">
      <c r="B172" s="327"/>
      <c r="C172" s="328"/>
      <c r="D172" s="328"/>
      <c r="E172" s="328"/>
      <c r="F172" s="328"/>
      <c r="G172" s="328"/>
      <c r="H172" s="328"/>
      <c r="I172" s="328"/>
      <c r="J172" s="328"/>
      <c r="K172" s="328"/>
      <c r="L172" s="328"/>
      <c r="M172" s="328"/>
      <c r="N172" s="328"/>
      <c r="O172" s="328"/>
      <c r="P172" s="328"/>
      <c r="Q172" s="328"/>
      <c r="R172" s="328"/>
      <c r="S172" s="328"/>
      <c r="T172" s="328"/>
      <c r="U172" s="328"/>
      <c r="V172" s="329"/>
    </row>
    <row r="173" spans="1:23" ht="16.5" thickBot="1" x14ac:dyDescent="0.3">
      <c r="B173" s="262" t="s">
        <v>3</v>
      </c>
      <c r="C173" s="263"/>
      <c r="D173" s="263"/>
      <c r="E173" s="267"/>
      <c r="F173" s="267"/>
      <c r="G173" s="267"/>
      <c r="H173" s="267"/>
      <c r="I173" s="267"/>
      <c r="J173" s="267"/>
      <c r="K173" s="267"/>
      <c r="L173" s="267"/>
      <c r="M173" s="267"/>
      <c r="N173" s="267"/>
      <c r="O173" s="267"/>
      <c r="P173" s="267"/>
      <c r="Q173" s="267"/>
      <c r="R173" s="267"/>
      <c r="S173" s="267"/>
      <c r="T173" s="267"/>
      <c r="U173" s="267"/>
      <c r="V173" s="268"/>
    </row>
    <row r="174" spans="1:23" ht="16.5" customHeight="1" thickBot="1" x14ac:dyDescent="0.3">
      <c r="B174" s="7"/>
      <c r="C174" s="129"/>
      <c r="D174" s="295" t="s">
        <v>128</v>
      </c>
      <c r="E174" s="295"/>
      <c r="F174" s="295"/>
      <c r="G174" s="31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0"/>
      <c r="U174" s="331"/>
      <c r="V174" s="52"/>
    </row>
    <row r="175" spans="1:23" ht="16.5" customHeight="1" x14ac:dyDescent="0.25">
      <c r="B175" s="7"/>
      <c r="C175" s="136"/>
      <c r="D175" s="136"/>
      <c r="E175" s="136"/>
      <c r="F175" s="136"/>
      <c r="G175" s="332"/>
      <c r="H175" s="333"/>
      <c r="I175" s="333"/>
      <c r="J175" s="333"/>
      <c r="K175" s="333"/>
      <c r="L175" s="333"/>
      <c r="M175" s="333"/>
      <c r="N175" s="333"/>
      <c r="O175" s="333"/>
      <c r="P175" s="333"/>
      <c r="Q175" s="333"/>
      <c r="R175" s="333"/>
      <c r="S175" s="333"/>
      <c r="T175" s="333"/>
      <c r="U175" s="334"/>
      <c r="V175" s="52"/>
    </row>
    <row r="176" spans="1:23" x14ac:dyDescent="0.25">
      <c r="B176" s="7"/>
      <c r="C176" s="136"/>
      <c r="D176" s="136"/>
      <c r="E176" s="136"/>
      <c r="F176" s="136"/>
      <c r="G176" s="332"/>
      <c r="H176" s="333"/>
      <c r="I176" s="333"/>
      <c r="J176" s="333"/>
      <c r="K176" s="333"/>
      <c r="L176" s="333"/>
      <c r="M176" s="333"/>
      <c r="N176" s="333"/>
      <c r="O176" s="333"/>
      <c r="P176" s="333"/>
      <c r="Q176" s="333"/>
      <c r="R176" s="333"/>
      <c r="S176" s="333"/>
      <c r="T176" s="333"/>
      <c r="U176" s="334"/>
      <c r="V176" s="52"/>
    </row>
    <row r="177" spans="1:23" x14ac:dyDescent="0.25">
      <c r="B177" s="7"/>
      <c r="C177" s="136"/>
      <c r="D177" s="136"/>
      <c r="E177" s="136"/>
      <c r="F177" s="136"/>
      <c r="G177" s="335"/>
      <c r="H177" s="336"/>
      <c r="I177" s="336"/>
      <c r="J177" s="336"/>
      <c r="K177" s="336"/>
      <c r="L177" s="336"/>
      <c r="M177" s="336"/>
      <c r="N177" s="336"/>
      <c r="O177" s="336"/>
      <c r="P177" s="336"/>
      <c r="Q177" s="336"/>
      <c r="R177" s="336"/>
      <c r="S177" s="336"/>
      <c r="T177" s="336"/>
      <c r="U177" s="337"/>
      <c r="V177" s="52"/>
    </row>
    <row r="178" spans="1:23" x14ac:dyDescent="0.25">
      <c r="B178" s="327" t="s">
        <v>138</v>
      </c>
      <c r="C178" s="328"/>
      <c r="D178" s="328"/>
      <c r="E178" s="328"/>
      <c r="F178" s="328"/>
      <c r="G178" s="328"/>
      <c r="H178" s="328"/>
      <c r="I178" s="328"/>
      <c r="J178" s="328"/>
      <c r="K178" s="328"/>
      <c r="L178" s="328"/>
      <c r="M178" s="328"/>
      <c r="N178" s="328"/>
      <c r="O178" s="328"/>
      <c r="P178" s="328"/>
      <c r="Q178" s="328"/>
      <c r="R178" s="328"/>
      <c r="S178" s="328"/>
      <c r="T178" s="328"/>
      <c r="U178" s="328"/>
      <c r="V178" s="329"/>
    </row>
    <row r="179" spans="1:23" x14ac:dyDescent="0.25">
      <c r="B179" s="327"/>
      <c r="C179" s="328"/>
      <c r="D179" s="328"/>
      <c r="E179" s="328"/>
      <c r="F179" s="328"/>
      <c r="G179" s="328"/>
      <c r="H179" s="328"/>
      <c r="I179" s="328"/>
      <c r="J179" s="328"/>
      <c r="K179" s="328"/>
      <c r="L179" s="328"/>
      <c r="M179" s="328"/>
      <c r="N179" s="328"/>
      <c r="O179" s="328"/>
      <c r="P179" s="328"/>
      <c r="Q179" s="328"/>
      <c r="R179" s="328"/>
      <c r="S179" s="328"/>
      <c r="T179" s="328"/>
      <c r="U179" s="328"/>
      <c r="V179" s="329"/>
    </row>
    <row r="180" spans="1:23" ht="16.5" thickBot="1" x14ac:dyDescent="0.3">
      <c r="B180" s="262" t="s">
        <v>3</v>
      </c>
      <c r="C180" s="263"/>
      <c r="D180" s="263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12"/>
    </row>
    <row r="181" spans="1:23" ht="16.5" thickBot="1" x14ac:dyDescent="0.3">
      <c r="B181" s="7"/>
      <c r="C181" s="129"/>
      <c r="D181" s="322" t="s">
        <v>123</v>
      </c>
      <c r="E181" s="363"/>
      <c r="F181" s="363"/>
      <c r="G181" s="3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12"/>
    </row>
    <row r="182" spans="1:23" ht="16.5" thickBot="1" x14ac:dyDescent="0.3">
      <c r="B182" s="7"/>
      <c r="C182" s="129"/>
      <c r="D182" s="322" t="s">
        <v>124</v>
      </c>
      <c r="E182" s="322"/>
      <c r="F182" s="322"/>
      <c r="G182" s="3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12"/>
    </row>
    <row r="183" spans="1:23" ht="16.5" customHeight="1" thickBot="1" x14ac:dyDescent="0.3">
      <c r="B183" s="7"/>
      <c r="C183" s="129"/>
      <c r="D183" s="322" t="s">
        <v>125</v>
      </c>
      <c r="E183" s="322"/>
      <c r="F183" s="322"/>
      <c r="G183" s="3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12"/>
    </row>
    <row r="184" spans="1:23" ht="16.5" customHeight="1" thickBot="1" x14ac:dyDescent="0.3">
      <c r="A184" s="5"/>
      <c r="B184" s="7"/>
      <c r="C184" s="129"/>
      <c r="D184" s="322" t="s">
        <v>126</v>
      </c>
      <c r="E184" s="322"/>
      <c r="F184" s="322"/>
      <c r="G184" s="3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12"/>
      <c r="W184" s="5"/>
    </row>
    <row r="185" spans="1:23" ht="16.5" customHeight="1" thickBot="1" x14ac:dyDescent="0.3">
      <c r="B185" s="7"/>
      <c r="C185" s="129"/>
      <c r="D185" s="295" t="s">
        <v>140</v>
      </c>
      <c r="E185" s="295"/>
      <c r="F185" s="295"/>
      <c r="G185" s="319"/>
      <c r="H185" s="320"/>
      <c r="I185" s="320"/>
      <c r="J185" s="320"/>
      <c r="K185" s="320"/>
      <c r="L185" s="320"/>
      <c r="M185" s="320"/>
      <c r="N185" s="320"/>
      <c r="O185" s="320"/>
      <c r="P185" s="320"/>
      <c r="Q185" s="320"/>
      <c r="R185" s="320"/>
      <c r="S185" s="320"/>
      <c r="T185" s="320"/>
      <c r="U185" s="321"/>
      <c r="V185" s="52"/>
    </row>
    <row r="186" spans="1:23" ht="16.5" customHeight="1" x14ac:dyDescent="0.25">
      <c r="B186" s="327" t="s">
        <v>139</v>
      </c>
      <c r="C186" s="328"/>
      <c r="D186" s="328"/>
      <c r="E186" s="328"/>
      <c r="F186" s="328"/>
      <c r="G186" s="328"/>
      <c r="H186" s="328"/>
      <c r="I186" s="328"/>
      <c r="J186" s="328"/>
      <c r="K186" s="328"/>
      <c r="L186" s="328"/>
      <c r="M186" s="328"/>
      <c r="N186" s="328"/>
      <c r="O186" s="328"/>
      <c r="P186" s="328"/>
      <c r="Q186" s="328"/>
      <c r="R186" s="328"/>
      <c r="S186" s="328"/>
      <c r="T186" s="328"/>
      <c r="U186" s="328"/>
      <c r="V186" s="329"/>
    </row>
    <row r="187" spans="1:23" ht="16.5" customHeight="1" x14ac:dyDescent="0.25">
      <c r="B187" s="327"/>
      <c r="C187" s="328"/>
      <c r="D187" s="328"/>
      <c r="E187" s="328"/>
      <c r="F187" s="328"/>
      <c r="G187" s="328"/>
      <c r="H187" s="328"/>
      <c r="I187" s="328"/>
      <c r="J187" s="328"/>
      <c r="K187" s="328"/>
      <c r="L187" s="328"/>
      <c r="M187" s="328"/>
      <c r="N187" s="328"/>
      <c r="O187" s="328"/>
      <c r="P187" s="328"/>
      <c r="Q187" s="328"/>
      <c r="R187" s="328"/>
      <c r="S187" s="328"/>
      <c r="T187" s="328"/>
      <c r="U187" s="328"/>
      <c r="V187" s="329"/>
    </row>
    <row r="188" spans="1:23" ht="16.5" thickBot="1" x14ac:dyDescent="0.3">
      <c r="B188" s="262" t="s">
        <v>3</v>
      </c>
      <c r="C188" s="263"/>
      <c r="D188" s="263"/>
      <c r="E188" s="267"/>
      <c r="F188" s="267"/>
      <c r="G188" s="267"/>
      <c r="H188" s="267"/>
      <c r="I188" s="267"/>
      <c r="J188" s="267"/>
      <c r="K188" s="267"/>
      <c r="L188" s="267"/>
      <c r="M188" s="267"/>
      <c r="N188" s="267"/>
      <c r="O188" s="267"/>
      <c r="P188" s="267"/>
      <c r="Q188" s="267"/>
      <c r="R188" s="267"/>
      <c r="S188" s="267"/>
      <c r="T188" s="267"/>
      <c r="U188" s="267"/>
      <c r="V188" s="268"/>
    </row>
    <row r="189" spans="1:23" ht="16.5" thickBot="1" x14ac:dyDescent="0.3">
      <c r="B189" s="7"/>
      <c r="C189" s="129"/>
      <c r="D189" s="295" t="s">
        <v>42</v>
      </c>
      <c r="E189" s="353"/>
      <c r="F189" s="354" t="s">
        <v>43</v>
      </c>
      <c r="G189" s="355"/>
      <c r="H189" s="355"/>
      <c r="I189" s="355"/>
      <c r="J189" s="355"/>
      <c r="K189" s="355"/>
      <c r="L189" s="355"/>
      <c r="M189" s="355"/>
      <c r="N189" s="355"/>
      <c r="O189" s="355"/>
      <c r="P189" s="355"/>
      <c r="Q189" s="355"/>
      <c r="R189" s="355"/>
      <c r="S189" s="355"/>
      <c r="T189" s="355"/>
      <c r="U189" s="356"/>
      <c r="V189" s="59"/>
    </row>
    <row r="190" spans="1:23" ht="15" customHeight="1" x14ac:dyDescent="0.25">
      <c r="B190" s="7"/>
      <c r="C190" s="4"/>
      <c r="D190" s="4"/>
      <c r="E190" s="4"/>
      <c r="F190" s="357"/>
      <c r="G190" s="358"/>
      <c r="H190" s="358"/>
      <c r="I190" s="358"/>
      <c r="J190" s="358"/>
      <c r="K190" s="358"/>
      <c r="L190" s="358"/>
      <c r="M190" s="358"/>
      <c r="N190" s="358"/>
      <c r="O190" s="358"/>
      <c r="P190" s="358"/>
      <c r="Q190" s="358"/>
      <c r="R190" s="358"/>
      <c r="S190" s="358"/>
      <c r="T190" s="358"/>
      <c r="U190" s="359"/>
      <c r="V190" s="12"/>
    </row>
    <row r="191" spans="1:23" x14ac:dyDescent="0.25">
      <c r="B191" s="7"/>
      <c r="C191" s="4"/>
      <c r="D191" s="4"/>
      <c r="E191" s="4"/>
      <c r="F191" s="360"/>
      <c r="G191" s="361"/>
      <c r="H191" s="361"/>
      <c r="I191" s="361"/>
      <c r="J191" s="361"/>
      <c r="K191" s="361"/>
      <c r="L191" s="361"/>
      <c r="M191" s="361"/>
      <c r="N191" s="361"/>
      <c r="O191" s="361"/>
      <c r="P191" s="361"/>
      <c r="Q191" s="361"/>
      <c r="R191" s="361"/>
      <c r="S191" s="361"/>
      <c r="T191" s="361"/>
      <c r="U191" s="362"/>
      <c r="V191" s="12"/>
    </row>
    <row r="192" spans="1:23" x14ac:dyDescent="0.25">
      <c r="B192" s="7"/>
      <c r="C192" s="4"/>
      <c r="D192" s="295" t="s">
        <v>44</v>
      </c>
      <c r="E192" s="295"/>
      <c r="F192" s="295"/>
      <c r="G192" s="295"/>
      <c r="H192" s="295"/>
      <c r="I192" s="295"/>
      <c r="J192" s="295"/>
      <c r="K192" s="295"/>
      <c r="L192" s="295"/>
      <c r="M192" s="295"/>
      <c r="N192" s="295"/>
      <c r="O192" s="295"/>
      <c r="P192" s="295"/>
      <c r="Q192" s="295"/>
      <c r="R192" s="295"/>
      <c r="S192" s="295"/>
      <c r="T192" s="295"/>
      <c r="U192" s="295"/>
      <c r="V192" s="296"/>
    </row>
    <row r="193" spans="2:22" ht="15.75" thickBot="1" x14ac:dyDescent="0.3">
      <c r="B193" s="7"/>
      <c r="C193" s="4"/>
      <c r="D193" s="4"/>
      <c r="E193" s="18" t="s">
        <v>3</v>
      </c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12"/>
    </row>
    <row r="194" spans="2:22" customFormat="1" ht="15.75" thickBot="1" x14ac:dyDescent="0.3">
      <c r="B194" s="7"/>
      <c r="C194" s="4"/>
      <c r="D194" s="4"/>
      <c r="E194" s="13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12"/>
    </row>
    <row r="195" spans="2:22" ht="15.75" thickBot="1" x14ac:dyDescent="0.3">
      <c r="B195" s="81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3"/>
    </row>
    <row r="196" spans="2:22" ht="15.75" thickBot="1" x14ac:dyDescent="0.3"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</row>
    <row r="197" spans="2:22" x14ac:dyDescent="0.25">
      <c r="B197" s="271" t="s">
        <v>16</v>
      </c>
      <c r="C197" s="272"/>
      <c r="D197" s="272"/>
      <c r="E197" s="272"/>
      <c r="F197" s="272"/>
      <c r="G197" s="272"/>
      <c r="H197" s="272"/>
      <c r="I197" s="272"/>
      <c r="J197" s="272"/>
      <c r="K197" s="272"/>
      <c r="L197" s="272"/>
      <c r="M197" s="272"/>
      <c r="N197" s="272"/>
      <c r="O197" s="272"/>
      <c r="P197" s="272"/>
      <c r="Q197" s="272"/>
      <c r="R197" s="272"/>
      <c r="S197" s="272"/>
      <c r="T197" s="272"/>
      <c r="U197" s="272"/>
      <c r="V197" s="273"/>
    </row>
    <row r="198" spans="2:22" x14ac:dyDescent="0.25">
      <c r="B198" s="274"/>
      <c r="C198" s="275"/>
      <c r="D198" s="275"/>
      <c r="E198" s="275"/>
      <c r="F198" s="275"/>
      <c r="G198" s="275"/>
      <c r="H198" s="275"/>
      <c r="I198" s="275"/>
      <c r="J198" s="275"/>
      <c r="K198" s="275"/>
      <c r="L198" s="275"/>
      <c r="M198" s="275"/>
      <c r="N198" s="275"/>
      <c r="O198" s="275"/>
      <c r="P198" s="275"/>
      <c r="Q198" s="275"/>
      <c r="R198" s="275"/>
      <c r="S198" s="275"/>
      <c r="T198" s="275"/>
      <c r="U198" s="275"/>
      <c r="V198" s="276"/>
    </row>
    <row r="199" spans="2:22" ht="15.75" thickBot="1" x14ac:dyDescent="0.3">
      <c r="B199" s="277"/>
      <c r="C199" s="278"/>
      <c r="D199" s="278"/>
      <c r="E199" s="278"/>
      <c r="F199" s="278"/>
      <c r="G199" s="278"/>
      <c r="H199" s="278"/>
      <c r="I199" s="278"/>
      <c r="J199" s="278"/>
      <c r="K199" s="278"/>
      <c r="L199" s="278"/>
      <c r="M199" s="278"/>
      <c r="N199" s="278"/>
      <c r="O199" s="278"/>
      <c r="P199" s="278"/>
      <c r="Q199" s="278"/>
      <c r="R199" s="278"/>
      <c r="S199" s="278"/>
      <c r="T199" s="278"/>
      <c r="U199" s="278"/>
      <c r="V199" s="279"/>
    </row>
    <row r="200" spans="2:22" ht="15.75" customHeight="1" x14ac:dyDescent="0.25">
      <c r="B200" s="264" t="s">
        <v>17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.7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x14ac:dyDescent="0.25">
      <c r="B202" s="327" t="s">
        <v>22</v>
      </c>
      <c r="C202" s="328"/>
      <c r="D202" s="328"/>
      <c r="E202" s="328"/>
      <c r="F202" s="328"/>
      <c r="G202" s="328"/>
      <c r="H202" s="328"/>
      <c r="I202" s="328"/>
      <c r="J202" s="328"/>
      <c r="K202" s="328"/>
      <c r="L202" s="328"/>
      <c r="M202" s="328"/>
      <c r="N202" s="328"/>
      <c r="O202" s="328"/>
      <c r="P202" s="328"/>
      <c r="Q202" s="328"/>
      <c r="R202" s="328"/>
      <c r="S202" s="328"/>
      <c r="T202" s="328"/>
      <c r="U202" s="328"/>
      <c r="V202" s="329"/>
    </row>
    <row r="203" spans="2:22" ht="16.5" customHeight="1" x14ac:dyDescent="0.25">
      <c r="B203" s="327"/>
      <c r="C203" s="328"/>
      <c r="D203" s="328"/>
      <c r="E203" s="328"/>
      <c r="F203" s="328"/>
      <c r="G203" s="328"/>
      <c r="H203" s="328"/>
      <c r="I203" s="328"/>
      <c r="J203" s="328"/>
      <c r="K203" s="328"/>
      <c r="L203" s="328"/>
      <c r="M203" s="328"/>
      <c r="N203" s="328"/>
      <c r="O203" s="328"/>
      <c r="P203" s="328"/>
      <c r="Q203" s="328"/>
      <c r="R203" s="328"/>
      <c r="S203" s="328"/>
      <c r="T203" s="328"/>
      <c r="U203" s="328"/>
      <c r="V203" s="329"/>
    </row>
    <row r="204" spans="2:22" ht="15.75" customHeight="1" thickBot="1" x14ac:dyDescent="0.3">
      <c r="B204" s="262" t="s">
        <v>3</v>
      </c>
      <c r="C204" s="263"/>
      <c r="D204" s="263"/>
      <c r="E204" s="267"/>
      <c r="F204" s="267"/>
      <c r="G204" s="267"/>
      <c r="H204" s="267"/>
      <c r="I204" s="267"/>
      <c r="J204" s="267"/>
      <c r="K204" s="267"/>
      <c r="L204" s="267"/>
      <c r="M204" s="267"/>
      <c r="N204" s="267"/>
      <c r="O204" s="267"/>
      <c r="P204" s="267"/>
      <c r="Q204" s="267"/>
      <c r="R204" s="267"/>
      <c r="S204" s="267"/>
      <c r="T204" s="267"/>
      <c r="U204" s="267"/>
      <c r="V204" s="268"/>
    </row>
    <row r="205" spans="2:22" ht="15.75" customHeight="1" thickBot="1" x14ac:dyDescent="0.3">
      <c r="B205" s="7"/>
      <c r="C205" s="129"/>
      <c r="D205" s="295" t="s">
        <v>26</v>
      </c>
      <c r="E205" s="295"/>
      <c r="F205" s="295"/>
      <c r="G205" s="295"/>
      <c r="H205" s="295"/>
      <c r="I205" s="295"/>
      <c r="J205" s="295"/>
      <c r="K205" s="295"/>
      <c r="L205" s="295"/>
      <c r="M205" s="295"/>
      <c r="N205" s="295"/>
      <c r="O205" s="295"/>
      <c r="P205" s="295"/>
      <c r="Q205" s="295"/>
      <c r="R205" s="295"/>
      <c r="S205" s="295"/>
      <c r="T205" s="295"/>
      <c r="U205" s="295"/>
      <c r="V205" s="296"/>
    </row>
    <row r="206" spans="2:22" ht="15.75" x14ac:dyDescent="0.25">
      <c r="B206" s="14"/>
      <c r="C206" s="11"/>
      <c r="D206" s="11"/>
      <c r="E206" s="319"/>
      <c r="F206" s="320"/>
      <c r="G206" s="320"/>
      <c r="H206" s="320"/>
      <c r="I206" s="320"/>
      <c r="J206" s="320"/>
      <c r="K206" s="320"/>
      <c r="L206" s="320"/>
      <c r="M206" s="320"/>
      <c r="N206" s="320"/>
      <c r="O206" s="320"/>
      <c r="P206" s="320"/>
      <c r="Q206" s="320"/>
      <c r="R206" s="320"/>
      <c r="S206" s="320"/>
      <c r="T206" s="320"/>
      <c r="U206" s="321"/>
      <c r="V206" s="52"/>
    </row>
    <row r="207" spans="2:22" ht="16.5" customHeight="1" x14ac:dyDescent="0.25">
      <c r="B207" s="327" t="s">
        <v>119</v>
      </c>
      <c r="C207" s="328"/>
      <c r="D207" s="328"/>
      <c r="E207" s="328"/>
      <c r="F207" s="328"/>
      <c r="G207" s="328"/>
      <c r="H207" s="328"/>
      <c r="I207" s="328"/>
      <c r="J207" s="328"/>
      <c r="K207" s="328"/>
      <c r="L207" s="328"/>
      <c r="M207" s="328"/>
      <c r="N207" s="328"/>
      <c r="O207" s="328"/>
      <c r="P207" s="328"/>
      <c r="Q207" s="328"/>
      <c r="R207" s="328"/>
      <c r="S207" s="328"/>
      <c r="T207" s="328"/>
      <c r="U207" s="328"/>
      <c r="V207" s="329"/>
    </row>
    <row r="208" spans="2:22" ht="15" customHeight="1" x14ac:dyDescent="0.25">
      <c r="B208" s="327"/>
      <c r="C208" s="328"/>
      <c r="D208" s="328"/>
      <c r="E208" s="328"/>
      <c r="F208" s="328"/>
      <c r="G208" s="328"/>
      <c r="H208" s="328"/>
      <c r="I208" s="328"/>
      <c r="J208" s="328"/>
      <c r="K208" s="328"/>
      <c r="L208" s="328"/>
      <c r="M208" s="328"/>
      <c r="N208" s="328"/>
      <c r="O208" s="328"/>
      <c r="P208" s="328"/>
      <c r="Q208" s="328"/>
      <c r="R208" s="328"/>
      <c r="S208" s="328"/>
      <c r="T208" s="328"/>
      <c r="U208" s="328"/>
      <c r="V208" s="329"/>
    </row>
    <row r="209" spans="1:23" ht="15.75" customHeight="1" thickBot="1" x14ac:dyDescent="0.3">
      <c r="B209" s="262" t="s">
        <v>3</v>
      </c>
      <c r="C209" s="263"/>
      <c r="D209" s="263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5.75" customHeight="1" thickBot="1" x14ac:dyDescent="0.3">
      <c r="B210" s="7"/>
      <c r="C210" s="129"/>
      <c r="D210" s="300" t="s">
        <v>20</v>
      </c>
      <c r="E210" s="300"/>
      <c r="F210" s="300"/>
      <c r="G210" s="300"/>
      <c r="H210" s="300"/>
      <c r="I210" s="300"/>
      <c r="J210" s="300"/>
      <c r="K210" s="300"/>
      <c r="L210" s="300"/>
      <c r="M210" s="300"/>
      <c r="N210" s="300"/>
      <c r="O210" s="300"/>
      <c r="P210" s="300"/>
      <c r="Q210" s="300"/>
      <c r="R210" s="300"/>
      <c r="S210" s="300"/>
      <c r="T210" s="300"/>
      <c r="U210" s="300"/>
      <c r="V210" s="301"/>
    </row>
    <row r="211" spans="1:23" ht="15" customHeight="1" thickBot="1" x14ac:dyDescent="0.3">
      <c r="B211" s="14"/>
      <c r="C211" s="11"/>
      <c r="D211" s="338" t="s">
        <v>77</v>
      </c>
      <c r="E211" s="338"/>
      <c r="F211" s="130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4"/>
    </row>
    <row r="212" spans="1:23" ht="16.5" thickBot="1" x14ac:dyDescent="0.3">
      <c r="B212" s="14"/>
      <c r="C212" s="11"/>
      <c r="D212" s="338" t="s">
        <v>78</v>
      </c>
      <c r="E212" s="338"/>
      <c r="F212" s="131"/>
      <c r="G212" s="53" t="s">
        <v>95</v>
      </c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4"/>
    </row>
    <row r="213" spans="1:23" ht="15.75" x14ac:dyDescent="0.25">
      <c r="B213" s="14"/>
      <c r="C213" s="11"/>
      <c r="D213" s="338" t="s">
        <v>18</v>
      </c>
      <c r="E213" s="338"/>
      <c r="F213" s="338"/>
      <c r="G213" s="338"/>
      <c r="H213" s="338"/>
      <c r="I213" s="338"/>
      <c r="J213" s="421" t="s">
        <v>173</v>
      </c>
      <c r="K213" s="422"/>
      <c r="L213" s="422"/>
      <c r="M213" s="422"/>
      <c r="N213" s="422"/>
      <c r="O213" s="422"/>
      <c r="P213" s="422"/>
      <c r="Q213" s="422"/>
      <c r="R213" s="422"/>
      <c r="S213" s="422"/>
      <c r="T213" s="422"/>
      <c r="U213" s="423"/>
      <c r="V213" s="54"/>
    </row>
    <row r="214" spans="1:23" x14ac:dyDescent="0.25">
      <c r="B214" s="327" t="s">
        <v>23</v>
      </c>
      <c r="C214" s="328"/>
      <c r="D214" s="328"/>
      <c r="E214" s="328"/>
      <c r="F214" s="328"/>
      <c r="G214" s="328"/>
      <c r="H214" s="328"/>
      <c r="I214" s="328"/>
      <c r="J214" s="328"/>
      <c r="K214" s="328"/>
      <c r="L214" s="328"/>
      <c r="M214" s="328"/>
      <c r="N214" s="328"/>
      <c r="O214" s="328"/>
      <c r="P214" s="328"/>
      <c r="Q214" s="328"/>
      <c r="R214" s="328"/>
      <c r="S214" s="328"/>
      <c r="T214" s="328"/>
      <c r="U214" s="328"/>
      <c r="V214" s="329"/>
    </row>
    <row r="215" spans="1:23" ht="15.75" customHeight="1" x14ac:dyDescent="0.25">
      <c r="B215" s="327"/>
      <c r="C215" s="328"/>
      <c r="D215" s="328"/>
      <c r="E215" s="328"/>
      <c r="F215" s="328"/>
      <c r="G215" s="328"/>
      <c r="H215" s="328"/>
      <c r="I215" s="328"/>
      <c r="J215" s="328"/>
      <c r="K215" s="328"/>
      <c r="L215" s="328"/>
      <c r="M215" s="328"/>
      <c r="N215" s="328"/>
      <c r="O215" s="328"/>
      <c r="P215" s="328"/>
      <c r="Q215" s="328"/>
      <c r="R215" s="328"/>
      <c r="S215" s="328"/>
      <c r="T215" s="328"/>
      <c r="U215" s="328"/>
      <c r="V215" s="329"/>
    </row>
    <row r="216" spans="1:23" ht="16.5" thickBot="1" x14ac:dyDescent="0.3">
      <c r="B216" s="262" t="s">
        <v>3</v>
      </c>
      <c r="C216" s="263"/>
      <c r="D216" s="263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50"/>
    </row>
    <row r="217" spans="1:23" ht="16.5" thickBot="1" x14ac:dyDescent="0.3">
      <c r="B217" s="7"/>
      <c r="C217" s="129"/>
      <c r="D217" s="295" t="s">
        <v>202</v>
      </c>
      <c r="E217" s="295"/>
      <c r="F217" s="295"/>
      <c r="G217" s="295"/>
      <c r="H217" s="295"/>
      <c r="I217" s="295"/>
      <c r="J217" s="295"/>
      <c r="K217" s="295"/>
      <c r="L217" s="130"/>
      <c r="M217" s="55"/>
      <c r="N217" s="55"/>
      <c r="O217" s="55"/>
      <c r="P217" s="55"/>
      <c r="Q217" s="55"/>
      <c r="R217" s="55"/>
      <c r="S217" s="55"/>
      <c r="T217" s="55"/>
      <c r="U217" s="55"/>
      <c r="V217" s="52"/>
    </row>
    <row r="218" spans="1:23" x14ac:dyDescent="0.25">
      <c r="A218" s="5"/>
      <c r="B218" s="7"/>
      <c r="C218" s="144"/>
      <c r="D218" s="136"/>
      <c r="E218" s="136"/>
      <c r="F218" s="136"/>
      <c r="G218" s="136"/>
      <c r="H218" s="136"/>
      <c r="I218" s="136"/>
      <c r="J218" s="136"/>
      <c r="K218" s="136"/>
      <c r="L218" s="148"/>
      <c r="M218" s="55"/>
      <c r="N218" s="55"/>
      <c r="O218" s="55"/>
      <c r="P218" s="55"/>
      <c r="Q218" s="55"/>
      <c r="R218" s="55"/>
      <c r="S218" s="55"/>
      <c r="T218" s="55"/>
      <c r="U218" s="55"/>
      <c r="V218" s="52"/>
      <c r="W218" s="5"/>
    </row>
    <row r="219" spans="1:23" x14ac:dyDescent="0.25">
      <c r="B219" s="264" t="s">
        <v>19</v>
      </c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x14ac:dyDescent="0.25">
      <c r="B220" s="264"/>
      <c r="C220" s="265"/>
      <c r="D220" s="265"/>
      <c r="E220" s="265"/>
      <c r="F220" s="265"/>
      <c r="G220" s="265"/>
      <c r="H220" s="265"/>
      <c r="I220" s="265"/>
      <c r="J220" s="265"/>
      <c r="K220" s="265"/>
      <c r="L220" s="265"/>
      <c r="M220" s="265"/>
      <c r="N220" s="265"/>
      <c r="O220" s="265"/>
      <c r="P220" s="265"/>
      <c r="Q220" s="265"/>
      <c r="R220" s="265"/>
      <c r="S220" s="265"/>
      <c r="T220" s="265"/>
      <c r="U220" s="265"/>
      <c r="V220" s="266"/>
    </row>
    <row r="221" spans="1:23" ht="15" customHeight="1" x14ac:dyDescent="0.25">
      <c r="B221" s="327" t="s">
        <v>24</v>
      </c>
      <c r="C221" s="328"/>
      <c r="D221" s="328"/>
      <c r="E221" s="328"/>
      <c r="F221" s="328"/>
      <c r="G221" s="328"/>
      <c r="H221" s="328"/>
      <c r="I221" s="328"/>
      <c r="J221" s="328"/>
      <c r="K221" s="328"/>
      <c r="L221" s="328"/>
      <c r="M221" s="328"/>
      <c r="N221" s="328"/>
      <c r="O221" s="328"/>
      <c r="P221" s="328"/>
      <c r="Q221" s="328"/>
      <c r="R221" s="328"/>
      <c r="S221" s="328"/>
      <c r="T221" s="328"/>
      <c r="U221" s="328"/>
      <c r="V221" s="329"/>
    </row>
    <row r="222" spans="1:23" ht="15" customHeight="1" thickBot="1" x14ac:dyDescent="0.3">
      <c r="B222" s="327"/>
      <c r="C222" s="328"/>
      <c r="D222" s="328"/>
      <c r="E222" s="328"/>
      <c r="F222" s="328"/>
      <c r="G222" s="328"/>
      <c r="H222" s="328"/>
      <c r="I222" s="328"/>
      <c r="J222" s="328"/>
      <c r="K222" s="328"/>
      <c r="L222" s="328"/>
      <c r="M222" s="328"/>
      <c r="N222" s="328"/>
      <c r="O222" s="328"/>
      <c r="P222" s="328"/>
      <c r="Q222" s="328"/>
      <c r="R222" s="328"/>
      <c r="S222" s="328"/>
      <c r="T222" s="328"/>
      <c r="U222" s="328"/>
      <c r="V222" s="329"/>
    </row>
    <row r="223" spans="1:23" ht="15.75" thickBot="1" x14ac:dyDescent="0.3">
      <c r="B223" s="24"/>
      <c r="C223" s="424" t="s">
        <v>64</v>
      </c>
      <c r="D223" s="424"/>
      <c r="E223" s="132"/>
      <c r="F223" s="323" t="s">
        <v>81</v>
      </c>
      <c r="G223" s="323"/>
      <c r="H223" s="324"/>
      <c r="I223" s="325"/>
      <c r="J223" s="325"/>
      <c r="K223" s="325"/>
      <c r="L223" s="325"/>
      <c r="M223" s="325"/>
      <c r="N223" s="325"/>
      <c r="O223" s="325"/>
      <c r="P223" s="325"/>
      <c r="Q223" s="325"/>
      <c r="R223" s="325"/>
      <c r="S223" s="325"/>
      <c r="T223" s="325"/>
      <c r="U223" s="326"/>
      <c r="V223" s="13"/>
    </row>
    <row r="224" spans="1:23" ht="15.75" thickBot="1" x14ac:dyDescent="0.3">
      <c r="B224" s="24"/>
      <c r="C224" s="424" t="s">
        <v>28</v>
      </c>
      <c r="D224" s="424"/>
      <c r="E224" s="424"/>
      <c r="F224" s="133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13"/>
    </row>
    <row r="225" spans="2:22" x14ac:dyDescent="0.25">
      <c r="B225" s="327" t="s">
        <v>25</v>
      </c>
      <c r="C225" s="328"/>
      <c r="D225" s="328"/>
      <c r="E225" s="328"/>
      <c r="F225" s="328"/>
      <c r="G225" s="328"/>
      <c r="H225" s="328"/>
      <c r="I225" s="328"/>
      <c r="J225" s="328"/>
      <c r="K225" s="328"/>
      <c r="L225" s="328"/>
      <c r="M225" s="328"/>
      <c r="N225" s="328"/>
      <c r="O225" s="328"/>
      <c r="P225" s="328"/>
      <c r="Q225" s="328"/>
      <c r="R225" s="328"/>
      <c r="S225" s="328"/>
      <c r="T225" s="328"/>
      <c r="U225" s="328"/>
      <c r="V225" s="329"/>
    </row>
    <row r="226" spans="2:22" ht="15.75" customHeight="1" x14ac:dyDescent="0.25">
      <c r="B226" s="327"/>
      <c r="C226" s="328"/>
      <c r="D226" s="328"/>
      <c r="E226" s="328"/>
      <c r="F226" s="328"/>
      <c r="G226" s="328"/>
      <c r="H226" s="328"/>
      <c r="I226" s="328"/>
      <c r="J226" s="328"/>
      <c r="K226" s="328"/>
      <c r="L226" s="328"/>
      <c r="M226" s="328"/>
      <c r="N226" s="328"/>
      <c r="O226" s="328"/>
      <c r="P226" s="328"/>
      <c r="Q226" s="328"/>
      <c r="R226" s="328"/>
      <c r="S226" s="328"/>
      <c r="T226" s="328"/>
      <c r="U226" s="328"/>
      <c r="V226" s="329"/>
    </row>
    <row r="227" spans="2:22" ht="16.5" thickBot="1" x14ac:dyDescent="0.3">
      <c r="B227" s="262" t="s">
        <v>3</v>
      </c>
      <c r="C227" s="263"/>
      <c r="D227" s="263"/>
      <c r="E227" s="267"/>
      <c r="F227" s="267"/>
      <c r="G227" s="267"/>
      <c r="H227" s="267"/>
      <c r="I227" s="267"/>
      <c r="J227" s="267"/>
      <c r="K227" s="267"/>
      <c r="L227" s="267"/>
      <c r="M227" s="267"/>
      <c r="N227" s="267"/>
      <c r="O227" s="267"/>
      <c r="P227" s="267"/>
      <c r="Q227" s="267"/>
      <c r="R227" s="267"/>
      <c r="S227" s="267"/>
      <c r="T227" s="267"/>
      <c r="U227" s="267"/>
      <c r="V227" s="268"/>
    </row>
    <row r="228" spans="2:22" ht="16.5" thickBot="1" x14ac:dyDescent="0.3">
      <c r="B228" s="7"/>
      <c r="C228" s="129"/>
      <c r="D228" s="295" t="s">
        <v>27</v>
      </c>
      <c r="E228" s="295"/>
      <c r="F228" s="295"/>
      <c r="G228" s="319"/>
      <c r="H228" s="320"/>
      <c r="I228" s="320"/>
      <c r="J228" s="320"/>
      <c r="K228" s="320"/>
      <c r="L228" s="320"/>
      <c r="M228" s="320"/>
      <c r="N228" s="320"/>
      <c r="O228" s="320"/>
      <c r="P228" s="320"/>
      <c r="Q228" s="320"/>
      <c r="R228" s="320"/>
      <c r="S228" s="320"/>
      <c r="T228" s="320"/>
      <c r="U228" s="321"/>
      <c r="V228" s="52"/>
    </row>
    <row r="229" spans="2:22" x14ac:dyDescent="0.25">
      <c r="B229" s="327" t="s">
        <v>31</v>
      </c>
      <c r="C229" s="328"/>
      <c r="D229" s="328"/>
      <c r="E229" s="328"/>
      <c r="F229" s="328"/>
      <c r="G229" s="328"/>
      <c r="H229" s="328"/>
      <c r="I229" s="328"/>
      <c r="J229" s="328"/>
      <c r="K229" s="328"/>
      <c r="L229" s="328"/>
      <c r="M229" s="328"/>
      <c r="N229" s="328"/>
      <c r="O229" s="328"/>
      <c r="P229" s="328"/>
      <c r="Q229" s="328"/>
      <c r="R229" s="328"/>
      <c r="S229" s="328"/>
      <c r="T229" s="328"/>
      <c r="U229" s="328"/>
      <c r="V229" s="329"/>
    </row>
    <row r="230" spans="2:22" ht="15" customHeight="1" x14ac:dyDescent="0.25">
      <c r="B230" s="327"/>
      <c r="C230" s="328"/>
      <c r="D230" s="328"/>
      <c r="E230" s="328"/>
      <c r="F230" s="328"/>
      <c r="G230" s="328"/>
      <c r="H230" s="328"/>
      <c r="I230" s="328"/>
      <c r="J230" s="328"/>
      <c r="K230" s="328"/>
      <c r="L230" s="328"/>
      <c r="M230" s="328"/>
      <c r="N230" s="328"/>
      <c r="O230" s="328"/>
      <c r="P230" s="328"/>
      <c r="Q230" s="328"/>
      <c r="R230" s="328"/>
      <c r="S230" s="328"/>
      <c r="T230" s="328"/>
      <c r="U230" s="328"/>
      <c r="V230" s="329"/>
    </row>
    <row r="231" spans="2:22" ht="15" customHeight="1" thickBot="1" x14ac:dyDescent="0.3">
      <c r="B231" s="262" t="s">
        <v>3</v>
      </c>
      <c r="C231" s="263"/>
      <c r="D231" s="263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50"/>
    </row>
    <row r="232" spans="2:22" ht="15.75" customHeight="1" thickBot="1" x14ac:dyDescent="0.3">
      <c r="B232" s="7"/>
      <c r="C232" s="129"/>
      <c r="D232" s="300" t="s">
        <v>20</v>
      </c>
      <c r="E232" s="300"/>
      <c r="F232" s="300"/>
      <c r="G232" s="300"/>
      <c r="H232" s="300"/>
      <c r="I232" s="300"/>
      <c r="J232" s="300"/>
      <c r="K232" s="300"/>
      <c r="L232" s="300"/>
      <c r="M232" s="300"/>
      <c r="N232" s="300"/>
      <c r="O232" s="300"/>
      <c r="P232" s="300"/>
      <c r="Q232" s="300"/>
      <c r="R232" s="300"/>
      <c r="S232" s="300"/>
      <c r="T232" s="300"/>
      <c r="U232" s="300"/>
      <c r="V232" s="301"/>
    </row>
    <row r="233" spans="2:22" ht="16.5" thickBot="1" x14ac:dyDescent="0.3">
      <c r="B233" s="14"/>
      <c r="C233" s="11"/>
      <c r="D233" s="302" t="s">
        <v>29</v>
      </c>
      <c r="E233" s="302"/>
      <c r="F233" s="302"/>
      <c r="G233" s="133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4"/>
    </row>
    <row r="234" spans="2:22" ht="15.75" x14ac:dyDescent="0.25">
      <c r="B234" s="14"/>
      <c r="C234" s="11"/>
      <c r="D234" s="302" t="s">
        <v>30</v>
      </c>
      <c r="E234" s="302"/>
      <c r="F234" s="57"/>
      <c r="G234" s="57"/>
      <c r="H234" s="53"/>
      <c r="I234" s="53"/>
      <c r="J234" s="53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4"/>
    </row>
    <row r="235" spans="2:22" ht="15.75" thickBot="1" x14ac:dyDescent="0.3">
      <c r="B235" s="7"/>
      <c r="C235" s="4"/>
      <c r="D235" s="4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5.75" thickBot="1" x14ac:dyDescent="0.3">
      <c r="B236" s="7"/>
      <c r="C236" s="4"/>
      <c r="D236" s="4"/>
      <c r="E236" s="134"/>
      <c r="F236" s="323" t="s">
        <v>27</v>
      </c>
      <c r="G236" s="323"/>
      <c r="H236" s="323"/>
      <c r="I236" s="324"/>
      <c r="J236" s="325"/>
      <c r="K236" s="325"/>
      <c r="L236" s="325"/>
      <c r="M236" s="325"/>
      <c r="N236" s="325"/>
      <c r="O236" s="325"/>
      <c r="P236" s="325"/>
      <c r="Q236" s="325"/>
      <c r="R236" s="325"/>
      <c r="S236" s="325"/>
      <c r="T236" s="325"/>
      <c r="U236" s="326"/>
      <c r="V236" s="13"/>
    </row>
    <row r="237" spans="2:22" x14ac:dyDescent="0.25">
      <c r="B237" s="327" t="s">
        <v>32</v>
      </c>
      <c r="C237" s="328"/>
      <c r="D237" s="328"/>
      <c r="E237" s="328"/>
      <c r="F237" s="328"/>
      <c r="G237" s="328"/>
      <c r="H237" s="328"/>
      <c r="I237" s="328"/>
      <c r="J237" s="328"/>
      <c r="K237" s="328"/>
      <c r="L237" s="328"/>
      <c r="M237" s="328"/>
      <c r="N237" s="328"/>
      <c r="O237" s="328"/>
      <c r="P237" s="328"/>
      <c r="Q237" s="328"/>
      <c r="R237" s="328"/>
      <c r="S237" s="328"/>
      <c r="T237" s="328"/>
      <c r="U237" s="328"/>
      <c r="V237" s="329"/>
    </row>
    <row r="238" spans="2:22" x14ac:dyDescent="0.25">
      <c r="B238" s="327"/>
      <c r="C238" s="328"/>
      <c r="D238" s="328"/>
      <c r="E238" s="328"/>
      <c r="F238" s="328"/>
      <c r="G238" s="328"/>
      <c r="H238" s="328"/>
      <c r="I238" s="328"/>
      <c r="J238" s="328"/>
      <c r="K238" s="328"/>
      <c r="L238" s="328"/>
      <c r="M238" s="328"/>
      <c r="N238" s="328"/>
      <c r="O238" s="328"/>
      <c r="P238" s="328"/>
      <c r="Q238" s="328"/>
      <c r="R238" s="328"/>
      <c r="S238" s="328"/>
      <c r="T238" s="328"/>
      <c r="U238" s="328"/>
      <c r="V238" s="329"/>
    </row>
    <row r="239" spans="2:22" ht="16.5" customHeight="1" x14ac:dyDescent="0.25">
      <c r="B239" s="418" t="s">
        <v>33</v>
      </c>
      <c r="C239" s="419"/>
      <c r="D239" s="419"/>
      <c r="E239" s="419"/>
      <c r="F239" s="419"/>
      <c r="G239" s="419"/>
      <c r="H239" s="419"/>
      <c r="I239" s="419"/>
      <c r="J239" s="419"/>
      <c r="K239" s="419"/>
      <c r="L239" s="419"/>
      <c r="M239" s="419"/>
      <c r="N239" s="419"/>
      <c r="O239" s="419"/>
      <c r="P239" s="419"/>
      <c r="Q239" s="419"/>
      <c r="R239" s="419"/>
      <c r="S239" s="419"/>
      <c r="T239" s="419"/>
      <c r="U239" s="419"/>
      <c r="V239" s="420"/>
    </row>
    <row r="240" spans="2:22" ht="15.75" customHeight="1" thickBot="1" x14ac:dyDescent="0.3">
      <c r="B240" s="262" t="s">
        <v>3</v>
      </c>
      <c r="C240" s="263"/>
      <c r="D240" s="263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50"/>
    </row>
    <row r="241" spans="2:22" ht="15.75" customHeight="1" thickBot="1" x14ac:dyDescent="0.3">
      <c r="B241" s="7"/>
      <c r="C241" s="129"/>
      <c r="D241" s="300" t="s">
        <v>34</v>
      </c>
      <c r="E241" s="300"/>
      <c r="F241" s="300"/>
      <c r="G241" s="300"/>
      <c r="H241" s="300"/>
      <c r="I241" s="300"/>
      <c r="J241" s="300"/>
      <c r="K241" s="300"/>
      <c r="L241" s="300"/>
      <c r="M241" s="300"/>
      <c r="N241" s="300"/>
      <c r="O241" s="300"/>
      <c r="P241" s="300"/>
      <c r="Q241" s="300"/>
      <c r="R241" s="300"/>
      <c r="S241" s="300"/>
      <c r="T241" s="300"/>
      <c r="U241" s="300"/>
      <c r="V241" s="301"/>
    </row>
    <row r="242" spans="2:22" ht="16.5" thickBot="1" x14ac:dyDescent="0.3">
      <c r="B242" s="14"/>
      <c r="C242" s="11"/>
      <c r="D242" s="11"/>
      <c r="E242" s="18" t="s">
        <v>3</v>
      </c>
      <c r="F242" s="4"/>
      <c r="G242" s="15"/>
      <c r="H242" s="15"/>
      <c r="I242" s="15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13"/>
    </row>
    <row r="243" spans="2:22" ht="16.5" thickBot="1" x14ac:dyDescent="0.3">
      <c r="B243" s="14"/>
      <c r="C243" s="11"/>
      <c r="D243" s="11"/>
      <c r="E243" s="134"/>
      <c r="F243" s="323" t="s">
        <v>27</v>
      </c>
      <c r="G243" s="323"/>
      <c r="H243" s="323"/>
      <c r="I243" s="324"/>
      <c r="J243" s="325"/>
      <c r="K243" s="325"/>
      <c r="L243" s="325"/>
      <c r="M243" s="325"/>
      <c r="N243" s="325"/>
      <c r="O243" s="325"/>
      <c r="P243" s="325"/>
      <c r="Q243" s="325"/>
      <c r="R243" s="325"/>
      <c r="S243" s="325"/>
      <c r="T243" s="325"/>
      <c r="U243" s="326"/>
      <c r="V243" s="13"/>
    </row>
    <row r="244" spans="2:22" ht="16.5" customHeight="1" x14ac:dyDescent="0.25">
      <c r="B244" s="418" t="s">
        <v>65</v>
      </c>
      <c r="C244" s="419"/>
      <c r="D244" s="419"/>
      <c r="E244" s="419"/>
      <c r="F244" s="419"/>
      <c r="G244" s="419"/>
      <c r="H244" s="419"/>
      <c r="I244" s="419"/>
      <c r="J244" s="419"/>
      <c r="K244" s="419"/>
      <c r="L244" s="419"/>
      <c r="M244" s="419"/>
      <c r="N244" s="419"/>
      <c r="O244" s="419"/>
      <c r="P244" s="419"/>
      <c r="Q244" s="419"/>
      <c r="R244" s="419"/>
      <c r="S244" s="419"/>
      <c r="T244" s="419"/>
      <c r="U244" s="419"/>
      <c r="V244" s="420"/>
    </row>
    <row r="245" spans="2:22" ht="15.75" customHeight="1" thickBot="1" x14ac:dyDescent="0.3">
      <c r="B245" s="262" t="s">
        <v>3</v>
      </c>
      <c r="C245" s="263"/>
      <c r="D245" s="263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50"/>
    </row>
    <row r="246" spans="2:22" ht="15.75" customHeight="1" thickBot="1" x14ac:dyDescent="0.3">
      <c r="B246" s="7"/>
      <c r="C246" s="129"/>
      <c r="D246" s="300" t="s">
        <v>34</v>
      </c>
      <c r="E246" s="300"/>
      <c r="F246" s="300"/>
      <c r="G246" s="300"/>
      <c r="H246" s="300"/>
      <c r="I246" s="300"/>
      <c r="J246" s="300"/>
      <c r="K246" s="300"/>
      <c r="L246" s="300"/>
      <c r="M246" s="300"/>
      <c r="N246" s="300"/>
      <c r="O246" s="300"/>
      <c r="P246" s="300"/>
      <c r="Q246" s="300"/>
      <c r="R246" s="300"/>
      <c r="S246" s="300"/>
      <c r="T246" s="300"/>
      <c r="U246" s="300"/>
      <c r="V246" s="301"/>
    </row>
    <row r="247" spans="2:22" ht="16.5" thickBot="1" x14ac:dyDescent="0.3">
      <c r="B247" s="14"/>
      <c r="C247" s="11"/>
      <c r="D247" s="11"/>
      <c r="E247" s="18" t="s">
        <v>3</v>
      </c>
      <c r="F247" s="4"/>
      <c r="G247" s="15"/>
      <c r="H247" s="15"/>
      <c r="I247" s="15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13"/>
    </row>
    <row r="248" spans="2:22" ht="16.5" thickBot="1" x14ac:dyDescent="0.3">
      <c r="B248" s="14"/>
      <c r="C248" s="11"/>
      <c r="D248" s="11"/>
      <c r="E248" s="134"/>
      <c r="F248" s="323" t="s">
        <v>27</v>
      </c>
      <c r="G248" s="323"/>
      <c r="H248" s="323"/>
      <c r="I248" s="324"/>
      <c r="J248" s="325"/>
      <c r="K248" s="325"/>
      <c r="L248" s="325"/>
      <c r="M248" s="325"/>
      <c r="N248" s="325"/>
      <c r="O248" s="325"/>
      <c r="P248" s="325"/>
      <c r="Q248" s="325"/>
      <c r="R248" s="325"/>
      <c r="S248" s="325"/>
      <c r="T248" s="325"/>
      <c r="U248" s="326"/>
      <c r="V248" s="13"/>
    </row>
    <row r="249" spans="2:22" x14ac:dyDescent="0.25">
      <c r="B249" s="327" t="s">
        <v>35</v>
      </c>
      <c r="C249" s="328"/>
      <c r="D249" s="328"/>
      <c r="E249" s="328"/>
      <c r="F249" s="328"/>
      <c r="G249" s="328"/>
      <c r="H249" s="328"/>
      <c r="I249" s="328"/>
      <c r="J249" s="328"/>
      <c r="K249" s="328"/>
      <c r="L249" s="328"/>
      <c r="M249" s="328"/>
      <c r="N249" s="328"/>
      <c r="O249" s="328"/>
      <c r="P249" s="328"/>
      <c r="Q249" s="328"/>
      <c r="R249" s="328"/>
      <c r="S249" s="328"/>
      <c r="T249" s="328"/>
      <c r="U249" s="328"/>
      <c r="V249" s="329"/>
    </row>
    <row r="250" spans="2:22" x14ac:dyDescent="0.25">
      <c r="B250" s="327"/>
      <c r="C250" s="328"/>
      <c r="D250" s="328"/>
      <c r="E250" s="328"/>
      <c r="F250" s="328"/>
      <c r="G250" s="328"/>
      <c r="H250" s="328"/>
      <c r="I250" s="328"/>
      <c r="J250" s="328"/>
      <c r="K250" s="328"/>
      <c r="L250" s="328"/>
      <c r="M250" s="328"/>
      <c r="N250" s="328"/>
      <c r="O250" s="328"/>
      <c r="P250" s="328"/>
      <c r="Q250" s="328"/>
      <c r="R250" s="328"/>
      <c r="S250" s="328"/>
      <c r="T250" s="328"/>
      <c r="U250" s="328"/>
      <c r="V250" s="329"/>
    </row>
    <row r="251" spans="2:22" ht="16.5" thickBot="1" x14ac:dyDescent="0.3">
      <c r="B251" s="262" t="s">
        <v>3</v>
      </c>
      <c r="C251" s="263"/>
      <c r="D251" s="263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12"/>
    </row>
    <row r="252" spans="2:22" ht="16.5" thickBot="1" x14ac:dyDescent="0.3">
      <c r="B252" s="7"/>
      <c r="C252" s="129"/>
      <c r="D252" s="322" t="s">
        <v>36</v>
      </c>
      <c r="E252" s="322"/>
      <c r="F252" s="322"/>
      <c r="G252" s="3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12"/>
    </row>
    <row r="253" spans="2:22" ht="16.5" thickBot="1" x14ac:dyDescent="0.3">
      <c r="B253" s="7"/>
      <c r="C253" s="129"/>
      <c r="D253" s="322" t="s">
        <v>37</v>
      </c>
      <c r="E253" s="322"/>
      <c r="F253" s="322"/>
      <c r="G253" s="3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12"/>
    </row>
    <row r="254" spans="2:22" ht="16.5" thickBot="1" x14ac:dyDescent="0.3">
      <c r="B254" s="7"/>
      <c r="C254" s="129"/>
      <c r="D254" s="322" t="s">
        <v>38</v>
      </c>
      <c r="E254" s="322"/>
      <c r="F254" s="322"/>
      <c r="G254" s="3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12"/>
    </row>
    <row r="255" spans="2:22" x14ac:dyDescent="0.25">
      <c r="B255" s="327" t="s">
        <v>39</v>
      </c>
      <c r="C255" s="328"/>
      <c r="D255" s="328"/>
      <c r="E255" s="328"/>
      <c r="F255" s="328"/>
      <c r="G255" s="328"/>
      <c r="H255" s="328"/>
      <c r="I255" s="328"/>
      <c r="J255" s="328"/>
      <c r="K255" s="328"/>
      <c r="L255" s="328"/>
      <c r="M255" s="328"/>
      <c r="N255" s="328"/>
      <c r="O255" s="328"/>
      <c r="P255" s="328"/>
      <c r="Q255" s="328"/>
      <c r="R255" s="328"/>
      <c r="S255" s="328"/>
      <c r="T255" s="328"/>
      <c r="U255" s="328"/>
      <c r="V255" s="329"/>
    </row>
    <row r="256" spans="2:22" ht="16.5" customHeight="1" x14ac:dyDescent="0.25">
      <c r="B256" s="327"/>
      <c r="C256" s="328"/>
      <c r="D256" s="328"/>
      <c r="E256" s="328"/>
      <c r="F256" s="328"/>
      <c r="G256" s="328"/>
      <c r="H256" s="328"/>
      <c r="I256" s="328"/>
      <c r="J256" s="328"/>
      <c r="K256" s="328"/>
      <c r="L256" s="328"/>
      <c r="M256" s="328"/>
      <c r="N256" s="328"/>
      <c r="O256" s="328"/>
      <c r="P256" s="328"/>
      <c r="Q256" s="328"/>
      <c r="R256" s="328"/>
      <c r="S256" s="328"/>
      <c r="T256" s="328"/>
      <c r="U256" s="328"/>
      <c r="V256" s="329"/>
    </row>
    <row r="257" spans="2:22" ht="16.5" thickBot="1" x14ac:dyDescent="0.3">
      <c r="B257" s="262" t="s">
        <v>3</v>
      </c>
      <c r="C257" s="263"/>
      <c r="D257" s="263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50"/>
    </row>
    <row r="258" spans="2:22" ht="16.5" thickBot="1" x14ac:dyDescent="0.3">
      <c r="B258" s="7"/>
      <c r="C258" s="129"/>
      <c r="D258" s="300" t="s">
        <v>40</v>
      </c>
      <c r="E258" s="300"/>
      <c r="F258" s="300"/>
      <c r="G258" s="300"/>
      <c r="H258" s="300"/>
      <c r="I258" s="300"/>
      <c r="J258" s="300"/>
      <c r="K258" s="300"/>
      <c r="L258" s="300"/>
      <c r="M258" s="300"/>
      <c r="N258" s="300"/>
      <c r="O258" s="300"/>
      <c r="P258" s="300"/>
      <c r="Q258" s="300"/>
      <c r="R258" s="300"/>
      <c r="S258" s="300"/>
      <c r="T258" s="300"/>
      <c r="U258" s="300"/>
      <c r="V258" s="301"/>
    </row>
    <row r="259" spans="2:22" ht="15.75" thickBot="1" x14ac:dyDescent="0.3">
      <c r="B259" s="7"/>
      <c r="C259" s="4"/>
      <c r="D259" s="4"/>
      <c r="E259" s="18" t="s">
        <v>3</v>
      </c>
      <c r="F259" s="4"/>
      <c r="G259" s="15"/>
      <c r="H259" s="15"/>
      <c r="I259" s="15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13"/>
    </row>
    <row r="260" spans="2:22" customFormat="1" ht="15.75" thickBot="1" x14ac:dyDescent="0.3">
      <c r="B260" s="7"/>
      <c r="C260" s="4"/>
      <c r="D260" s="4"/>
      <c r="E260" s="134"/>
      <c r="F260" s="323" t="s">
        <v>41</v>
      </c>
      <c r="G260" s="323"/>
      <c r="H260" s="323"/>
      <c r="I260" s="324"/>
      <c r="J260" s="325"/>
      <c r="K260" s="325"/>
      <c r="L260" s="325"/>
      <c r="M260" s="325"/>
      <c r="N260" s="325"/>
      <c r="O260" s="325"/>
      <c r="P260" s="325"/>
      <c r="Q260" s="325"/>
      <c r="R260" s="325"/>
      <c r="S260" s="325"/>
      <c r="T260" s="325"/>
      <c r="U260" s="326"/>
      <c r="V260" s="13"/>
    </row>
    <row r="261" spans="2:22" ht="15.75" thickBot="1" x14ac:dyDescent="0.3">
      <c r="B261" s="8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7"/>
    </row>
    <row r="262" spans="2:22" ht="15.75" thickBot="1" x14ac:dyDescent="0.3"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</row>
    <row r="263" spans="2:22" x14ac:dyDescent="0.25">
      <c r="B263" s="271" t="s">
        <v>147</v>
      </c>
      <c r="C263" s="272"/>
      <c r="D263" s="272"/>
      <c r="E263" s="272"/>
      <c r="F263" s="272"/>
      <c r="G263" s="272"/>
      <c r="H263" s="272"/>
      <c r="I263" s="272"/>
      <c r="J263" s="272"/>
      <c r="K263" s="272"/>
      <c r="L263" s="272"/>
      <c r="M263" s="272"/>
      <c r="N263" s="272"/>
      <c r="O263" s="272"/>
      <c r="P263" s="272"/>
      <c r="Q263" s="272"/>
      <c r="R263" s="272"/>
      <c r="S263" s="272"/>
      <c r="T263" s="272"/>
      <c r="U263" s="272"/>
      <c r="V263" s="273"/>
    </row>
    <row r="264" spans="2:22" x14ac:dyDescent="0.25">
      <c r="B264" s="274"/>
      <c r="C264" s="275"/>
      <c r="D264" s="275"/>
      <c r="E264" s="275"/>
      <c r="F264" s="275"/>
      <c r="G264" s="275"/>
      <c r="H264" s="275"/>
      <c r="I264" s="275"/>
      <c r="J264" s="275"/>
      <c r="K264" s="275"/>
      <c r="L264" s="275"/>
      <c r="M264" s="275"/>
      <c r="N264" s="275"/>
      <c r="O264" s="275"/>
      <c r="P264" s="275"/>
      <c r="Q264" s="275"/>
      <c r="R264" s="275"/>
      <c r="S264" s="275"/>
      <c r="T264" s="275"/>
      <c r="U264" s="275"/>
      <c r="V264" s="276"/>
    </row>
    <row r="265" spans="2:22" ht="15.75" thickBot="1" x14ac:dyDescent="0.3">
      <c r="B265" s="277"/>
      <c r="C265" s="278"/>
      <c r="D265" s="278"/>
      <c r="E265" s="278"/>
      <c r="F265" s="278"/>
      <c r="G265" s="278"/>
      <c r="H265" s="278"/>
      <c r="I265" s="278"/>
      <c r="J265" s="278"/>
      <c r="K265" s="278"/>
      <c r="L265" s="278"/>
      <c r="M265" s="278"/>
      <c r="N265" s="278"/>
      <c r="O265" s="278"/>
      <c r="P265" s="278"/>
      <c r="Q265" s="278"/>
      <c r="R265" s="278"/>
      <c r="S265" s="278"/>
      <c r="T265" s="278"/>
      <c r="U265" s="278"/>
      <c r="V265" s="279"/>
    </row>
    <row r="266" spans="2:22" x14ac:dyDescent="0.25">
      <c r="B266" s="264" t="s">
        <v>46</v>
      </c>
      <c r="C266" s="265"/>
      <c r="D266" s="265"/>
      <c r="E266" s="265"/>
      <c r="F266" s="265"/>
      <c r="G266" s="265"/>
      <c r="H266" s="265"/>
      <c r="I266" s="265"/>
      <c r="J266" s="265"/>
      <c r="K266" s="265"/>
      <c r="L266" s="265"/>
      <c r="M266" s="265"/>
      <c r="N266" s="265"/>
      <c r="O266" s="265"/>
      <c r="P266" s="265"/>
      <c r="Q266" s="265"/>
      <c r="R266" s="265"/>
      <c r="S266" s="265"/>
      <c r="T266" s="265"/>
      <c r="U266" s="265"/>
      <c r="V266" s="266"/>
    </row>
    <row r="267" spans="2:22" ht="16.5" customHeight="1" x14ac:dyDescent="0.25">
      <c r="B267" s="264"/>
      <c r="C267" s="265"/>
      <c r="D267" s="265"/>
      <c r="E267" s="265"/>
      <c r="F267" s="265"/>
      <c r="G267" s="265"/>
      <c r="H267" s="265"/>
      <c r="I267" s="265"/>
      <c r="J267" s="265"/>
      <c r="K267" s="265"/>
      <c r="L267" s="265"/>
      <c r="M267" s="265"/>
      <c r="N267" s="265"/>
      <c r="O267" s="265"/>
      <c r="P267" s="265"/>
      <c r="Q267" s="265"/>
      <c r="R267" s="265"/>
      <c r="S267" s="265"/>
      <c r="T267" s="265"/>
      <c r="U267" s="265"/>
      <c r="V267" s="266"/>
    </row>
    <row r="268" spans="2:22" ht="16.5" customHeight="1" thickBot="1" x14ac:dyDescent="0.3">
      <c r="B268" s="262" t="s">
        <v>3</v>
      </c>
      <c r="C268" s="263"/>
      <c r="D268" s="263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50"/>
    </row>
    <row r="269" spans="2:22" ht="16.5" thickBot="1" x14ac:dyDescent="0.3">
      <c r="B269" s="7"/>
      <c r="C269" s="129"/>
      <c r="D269" s="300" t="s">
        <v>20</v>
      </c>
      <c r="E269" s="300"/>
      <c r="F269" s="300"/>
      <c r="G269" s="300"/>
      <c r="H269" s="300"/>
      <c r="I269" s="300"/>
      <c r="J269" s="300"/>
      <c r="K269" s="300"/>
      <c r="L269" s="300"/>
      <c r="M269" s="300"/>
      <c r="N269" s="300"/>
      <c r="O269" s="300"/>
      <c r="P269" s="300"/>
      <c r="Q269" s="300"/>
      <c r="R269" s="300"/>
      <c r="S269" s="300"/>
      <c r="T269" s="300"/>
      <c r="U269" s="300"/>
      <c r="V269" s="301"/>
    </row>
    <row r="270" spans="2:22" x14ac:dyDescent="0.25">
      <c r="B270" s="7"/>
      <c r="C270" s="4"/>
      <c r="D270" s="302" t="s">
        <v>142</v>
      </c>
      <c r="E270" s="302"/>
      <c r="F270" s="302"/>
      <c r="G270" s="302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1"/>
    </row>
    <row r="271" spans="2:22" ht="15" customHeight="1" thickBot="1" x14ac:dyDescent="0.3">
      <c r="B271" s="7"/>
      <c r="C271" s="4"/>
      <c r="D271" s="4"/>
      <c r="E271" s="18" t="s">
        <v>3</v>
      </c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12"/>
    </row>
    <row r="272" spans="2:22" ht="15.75" thickBot="1" x14ac:dyDescent="0.3">
      <c r="B272" s="7"/>
      <c r="C272" s="4"/>
      <c r="D272" s="4"/>
      <c r="E272" s="134"/>
      <c r="F272" s="323" t="s">
        <v>47</v>
      </c>
      <c r="G272" s="323"/>
      <c r="H272" s="323"/>
      <c r="I272" s="324"/>
      <c r="J272" s="325"/>
      <c r="K272" s="325"/>
      <c r="L272" s="325"/>
      <c r="M272" s="325"/>
      <c r="N272" s="325"/>
      <c r="O272" s="325"/>
      <c r="P272" s="325"/>
      <c r="Q272" s="325"/>
      <c r="R272" s="325"/>
      <c r="S272" s="325"/>
      <c r="T272" s="325"/>
      <c r="U272" s="326"/>
      <c r="V272" s="13"/>
    </row>
    <row r="273" spans="1:23" x14ac:dyDescent="0.25">
      <c r="B273" s="7"/>
      <c r="C273" s="4"/>
      <c r="D273" s="302" t="s">
        <v>66</v>
      </c>
      <c r="E273" s="302"/>
      <c r="F273" s="302"/>
      <c r="G273" s="421"/>
      <c r="H273" s="422"/>
      <c r="I273" s="422"/>
      <c r="J273" s="422"/>
      <c r="K273" s="422"/>
      <c r="L273" s="422"/>
      <c r="M273" s="422"/>
      <c r="N273" s="422"/>
      <c r="O273" s="422"/>
      <c r="P273" s="422"/>
      <c r="Q273" s="422"/>
      <c r="R273" s="422"/>
      <c r="S273" s="422"/>
      <c r="T273" s="422"/>
      <c r="U273" s="423"/>
      <c r="V273" s="85"/>
    </row>
    <row r="274" spans="1:23" x14ac:dyDescent="0.25">
      <c r="B274" s="7"/>
      <c r="C274" s="4"/>
      <c r="D274" s="4"/>
      <c r="E274" s="25"/>
      <c r="F274" s="41"/>
      <c r="G274" s="41"/>
      <c r="H274" s="41"/>
      <c r="I274" s="15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13"/>
    </row>
    <row r="275" spans="1:23" x14ac:dyDescent="0.25">
      <c r="B275" s="297" t="s">
        <v>67</v>
      </c>
      <c r="C275" s="298"/>
      <c r="D275" s="298"/>
      <c r="E275" s="298"/>
      <c r="F275" s="298"/>
      <c r="G275" s="298"/>
      <c r="H275" s="298"/>
      <c r="I275" s="298"/>
      <c r="J275" s="298"/>
      <c r="K275" s="298"/>
      <c r="L275" s="298"/>
      <c r="M275" s="298"/>
      <c r="N275" s="298"/>
      <c r="O275" s="298"/>
      <c r="P275" s="298"/>
      <c r="Q275" s="298"/>
      <c r="R275" s="298"/>
      <c r="S275" s="298"/>
      <c r="T275" s="298"/>
      <c r="U275" s="298"/>
      <c r="V275" s="299"/>
    </row>
    <row r="276" spans="1:23" ht="16.5" customHeight="1" x14ac:dyDescent="0.25">
      <c r="B276" s="297"/>
      <c r="C276" s="298"/>
      <c r="D276" s="298"/>
      <c r="E276" s="298"/>
      <c r="F276" s="298"/>
      <c r="G276" s="298"/>
      <c r="H276" s="298"/>
      <c r="I276" s="298"/>
      <c r="J276" s="298"/>
      <c r="K276" s="298"/>
      <c r="L276" s="298"/>
      <c r="M276" s="298"/>
      <c r="N276" s="298"/>
      <c r="O276" s="298"/>
      <c r="P276" s="298"/>
      <c r="Q276" s="298"/>
      <c r="R276" s="298"/>
      <c r="S276" s="298"/>
      <c r="T276" s="298"/>
      <c r="U276" s="298"/>
      <c r="V276" s="299"/>
    </row>
    <row r="277" spans="1:23" ht="16.5" thickBot="1" x14ac:dyDescent="0.3">
      <c r="B277" s="262" t="s">
        <v>3</v>
      </c>
      <c r="C277" s="263"/>
      <c r="D277" s="263"/>
      <c r="E277" s="267"/>
      <c r="F277" s="267"/>
      <c r="G277" s="267"/>
      <c r="H277" s="267"/>
      <c r="I277" s="267"/>
      <c r="J277" s="267"/>
      <c r="K277" s="267"/>
      <c r="L277" s="267"/>
      <c r="M277" s="267"/>
      <c r="N277" s="267"/>
      <c r="O277" s="267"/>
      <c r="P277" s="267"/>
      <c r="Q277" s="267"/>
      <c r="R277" s="267"/>
      <c r="S277" s="267"/>
      <c r="T277" s="267"/>
      <c r="U277" s="267"/>
      <c r="V277" s="268"/>
    </row>
    <row r="278" spans="1:23" ht="16.5" thickBot="1" x14ac:dyDescent="0.3">
      <c r="B278" s="7"/>
      <c r="C278" s="129"/>
      <c r="D278" s="295" t="s">
        <v>48</v>
      </c>
      <c r="E278" s="295"/>
      <c r="F278" s="295"/>
      <c r="G278" s="57"/>
      <c r="H278" s="146"/>
      <c r="I278" s="146"/>
      <c r="J278" s="146"/>
      <c r="K278" s="14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52"/>
    </row>
    <row r="279" spans="1:23" ht="15" customHeight="1" x14ac:dyDescent="0.25">
      <c r="B279" s="7"/>
      <c r="C279" s="4"/>
      <c r="D279" s="302" t="s">
        <v>190</v>
      </c>
      <c r="E279" s="302"/>
      <c r="F279" s="245"/>
      <c r="G279" s="57"/>
      <c r="H279" s="146"/>
      <c r="I279" s="146"/>
      <c r="J279" s="146"/>
      <c r="K279" s="146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52"/>
    </row>
    <row r="280" spans="1:23" ht="15.75" customHeight="1" x14ac:dyDescent="0.25">
      <c r="A280" s="5"/>
      <c r="B280" s="7"/>
      <c r="C280" s="145"/>
      <c r="D280" s="302" t="s">
        <v>191</v>
      </c>
      <c r="E280" s="302"/>
      <c r="F280" s="302"/>
      <c r="G280" s="302"/>
      <c r="H280" s="421"/>
      <c r="I280" s="422"/>
      <c r="J280" s="422"/>
      <c r="K280" s="422"/>
      <c r="L280" s="422"/>
      <c r="M280" s="422"/>
      <c r="N280" s="422"/>
      <c r="O280" s="422"/>
      <c r="P280" s="422"/>
      <c r="Q280" s="422"/>
      <c r="R280" s="422"/>
      <c r="S280" s="422"/>
      <c r="T280" s="422"/>
      <c r="U280" s="423"/>
      <c r="V280" s="52"/>
      <c r="W280" s="5"/>
    </row>
    <row r="281" spans="1:23" x14ac:dyDescent="0.25">
      <c r="B281" s="264" t="s">
        <v>49</v>
      </c>
      <c r="C281" s="265"/>
      <c r="D281" s="265"/>
      <c r="E281" s="265"/>
      <c r="F281" s="265"/>
      <c r="G281" s="265"/>
      <c r="H281" s="265"/>
      <c r="I281" s="265"/>
      <c r="J281" s="265"/>
      <c r="K281" s="265"/>
      <c r="L281" s="265"/>
      <c r="M281" s="265"/>
      <c r="N281" s="265"/>
      <c r="O281" s="265"/>
      <c r="P281" s="265"/>
      <c r="Q281" s="265"/>
      <c r="R281" s="265"/>
      <c r="S281" s="265"/>
      <c r="T281" s="265"/>
      <c r="U281" s="265"/>
      <c r="V281" s="266"/>
    </row>
    <row r="282" spans="1:23" ht="16.5" customHeight="1" x14ac:dyDescent="0.25">
      <c r="B282" s="264"/>
      <c r="C282" s="265"/>
      <c r="D282" s="265"/>
      <c r="E282" s="265"/>
      <c r="F282" s="265"/>
      <c r="G282" s="265"/>
      <c r="H282" s="265"/>
      <c r="I282" s="265"/>
      <c r="J282" s="265"/>
      <c r="K282" s="265"/>
      <c r="L282" s="265"/>
      <c r="M282" s="265"/>
      <c r="N282" s="265"/>
      <c r="O282" s="265"/>
      <c r="P282" s="265"/>
      <c r="Q282" s="265"/>
      <c r="R282" s="265"/>
      <c r="S282" s="265"/>
      <c r="T282" s="265"/>
      <c r="U282" s="265"/>
      <c r="V282" s="266"/>
    </row>
    <row r="283" spans="1:23" ht="16.5" thickBot="1" x14ac:dyDescent="0.3">
      <c r="B283" s="262" t="s">
        <v>3</v>
      </c>
      <c r="C283" s="263"/>
      <c r="D283" s="263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12"/>
    </row>
    <row r="284" spans="1:23" ht="16.5" thickBot="1" x14ac:dyDescent="0.3">
      <c r="B284" s="7"/>
      <c r="C284" s="129"/>
      <c r="D284" s="295" t="s">
        <v>48</v>
      </c>
      <c r="E284" s="295"/>
      <c r="F284" s="295"/>
      <c r="G284" s="295"/>
      <c r="H284" s="295"/>
      <c r="I284" s="295"/>
      <c r="J284" s="295"/>
      <c r="K284" s="295"/>
      <c r="L284" s="295"/>
      <c r="M284" s="295"/>
      <c r="N284" s="295"/>
      <c r="O284" s="295"/>
      <c r="P284" s="295"/>
      <c r="Q284" s="295"/>
      <c r="R284" s="295"/>
      <c r="S284" s="295"/>
      <c r="T284" s="295"/>
      <c r="U284" s="295"/>
      <c r="V284" s="296"/>
    </row>
    <row r="285" spans="1:23" x14ac:dyDescent="0.25">
      <c r="B285" s="7"/>
      <c r="C285" s="4"/>
      <c r="D285" s="4"/>
      <c r="E285" s="290" t="s">
        <v>196</v>
      </c>
      <c r="F285" s="290"/>
      <c r="G285" s="293" t="s">
        <v>194</v>
      </c>
      <c r="H285" s="292"/>
      <c r="I285" s="292" t="s">
        <v>195</v>
      </c>
      <c r="J285" s="292"/>
      <c r="K285" s="292" t="s">
        <v>195</v>
      </c>
      <c r="L285" s="292"/>
      <c r="M285" s="292" t="s">
        <v>195</v>
      </c>
      <c r="N285" s="292"/>
      <c r="O285" s="4"/>
      <c r="P285" s="4"/>
      <c r="Q285" s="4"/>
      <c r="R285" s="4"/>
      <c r="S285" s="4"/>
      <c r="T285" s="4"/>
      <c r="U285" s="4"/>
      <c r="V285" s="12"/>
    </row>
    <row r="286" spans="1:23" x14ac:dyDescent="0.25">
      <c r="B286" s="7"/>
      <c r="C286" s="4"/>
      <c r="D286" s="4"/>
      <c r="E286" s="290"/>
      <c r="F286" s="290"/>
      <c r="G286" s="293"/>
      <c r="H286" s="292"/>
      <c r="I286" s="292"/>
      <c r="J286" s="292"/>
      <c r="K286" s="292"/>
      <c r="L286" s="292"/>
      <c r="M286" s="292"/>
      <c r="N286" s="292"/>
      <c r="O286" s="4"/>
      <c r="P286" s="4"/>
      <c r="Q286" s="4"/>
      <c r="R286" s="4"/>
      <c r="S286" s="4"/>
      <c r="T286" s="4"/>
      <c r="U286" s="4"/>
      <c r="V286" s="12"/>
    </row>
    <row r="287" spans="1:23" ht="15" customHeight="1" x14ac:dyDescent="0.25">
      <c r="B287" s="7"/>
      <c r="C287" s="4"/>
      <c r="D287" s="4"/>
      <c r="E287" s="317" t="s">
        <v>53</v>
      </c>
      <c r="F287" s="317"/>
      <c r="G287" s="318"/>
      <c r="H287" s="261"/>
      <c r="I287" s="261"/>
      <c r="J287" s="261"/>
      <c r="K287" s="261"/>
      <c r="L287" s="261"/>
      <c r="M287" s="261"/>
      <c r="N287" s="261"/>
      <c r="O287" s="4"/>
      <c r="P287" s="4"/>
      <c r="Q287" s="4"/>
      <c r="R287" s="4"/>
      <c r="S287" s="4"/>
      <c r="T287" s="4"/>
      <c r="U287" s="4"/>
      <c r="V287" s="12"/>
    </row>
    <row r="288" spans="1:23" x14ac:dyDescent="0.25">
      <c r="B288" s="7"/>
      <c r="C288" s="4"/>
      <c r="D288" s="4"/>
      <c r="E288" s="317"/>
      <c r="F288" s="317"/>
      <c r="G288" s="318"/>
      <c r="H288" s="261"/>
      <c r="I288" s="261"/>
      <c r="J288" s="261"/>
      <c r="K288" s="261"/>
      <c r="L288" s="261"/>
      <c r="M288" s="261"/>
      <c r="N288" s="261"/>
      <c r="O288" s="4"/>
      <c r="P288" s="4"/>
      <c r="Q288" s="4"/>
      <c r="R288" s="4"/>
      <c r="S288" s="4"/>
      <c r="T288" s="4"/>
      <c r="U288" s="4"/>
      <c r="V288" s="12"/>
    </row>
    <row r="289" spans="1:23" x14ac:dyDescent="0.25">
      <c r="B289" s="7"/>
      <c r="C289" s="4"/>
      <c r="D289" s="4"/>
      <c r="E289" s="352" t="s">
        <v>193</v>
      </c>
      <c r="F289" s="317"/>
      <c r="G289" s="293"/>
      <c r="H289" s="292"/>
      <c r="I289" s="292"/>
      <c r="J289" s="292"/>
      <c r="K289" s="292"/>
      <c r="L289" s="292"/>
      <c r="M289" s="292"/>
      <c r="N289" s="292"/>
      <c r="O289" s="4"/>
      <c r="P289" s="4"/>
      <c r="Q289" s="4"/>
      <c r="R289" s="4"/>
      <c r="S289" s="4"/>
      <c r="T289" s="4"/>
      <c r="U289" s="4"/>
      <c r="V289" s="12"/>
    </row>
    <row r="290" spans="1:23" x14ac:dyDescent="0.25">
      <c r="B290" s="7"/>
      <c r="C290" s="4"/>
      <c r="D290" s="4"/>
      <c r="E290" s="317"/>
      <c r="F290" s="317"/>
      <c r="G290" s="293"/>
      <c r="H290" s="292"/>
      <c r="I290" s="292"/>
      <c r="J290" s="292"/>
      <c r="K290" s="292"/>
      <c r="L290" s="292"/>
      <c r="M290" s="292"/>
      <c r="N290" s="292"/>
      <c r="O290" s="4"/>
      <c r="P290" s="4"/>
      <c r="Q290" s="4"/>
      <c r="R290" s="4"/>
      <c r="S290" s="4"/>
      <c r="T290" s="4"/>
      <c r="U290" s="4"/>
      <c r="V290" s="12"/>
    </row>
    <row r="291" spans="1:23" x14ac:dyDescent="0.25">
      <c r="B291" s="7"/>
      <c r="C291" s="4"/>
      <c r="D291" s="4"/>
      <c r="E291" s="269" t="s">
        <v>51</v>
      </c>
      <c r="F291" s="269"/>
      <c r="G291" s="270"/>
      <c r="H291" s="270"/>
      <c r="I291" s="270"/>
      <c r="J291" s="270"/>
      <c r="K291" s="270"/>
      <c r="L291" s="270"/>
      <c r="M291" s="270"/>
      <c r="N291" s="270"/>
      <c r="O291" s="19"/>
      <c r="P291" s="4"/>
      <c r="Q291" s="4"/>
      <c r="R291" s="4"/>
      <c r="S291" s="4"/>
      <c r="T291" s="4"/>
      <c r="U291" s="4"/>
      <c r="V291" s="12"/>
    </row>
    <row r="292" spans="1:23" x14ac:dyDescent="0.25">
      <c r="B292" s="7"/>
      <c r="C292" s="4"/>
      <c r="D292" s="4"/>
      <c r="E292" s="270" t="s">
        <v>50</v>
      </c>
      <c r="F292" s="270"/>
      <c r="G292" s="270"/>
      <c r="H292" s="270"/>
      <c r="I292" s="270"/>
      <c r="J292" s="270"/>
      <c r="K292" s="270"/>
      <c r="L292" s="270"/>
      <c r="M292" s="270"/>
      <c r="N292" s="270"/>
      <c r="O292" s="19"/>
      <c r="P292" s="4"/>
      <c r="Q292" s="4"/>
      <c r="R292" s="4"/>
      <c r="S292" s="4"/>
      <c r="T292" s="4"/>
      <c r="U292" s="4"/>
      <c r="V292" s="12"/>
    </row>
    <row r="293" spans="1:23" x14ac:dyDescent="0.25">
      <c r="A293" s="5"/>
      <c r="B293" s="7"/>
      <c r="C293" s="4"/>
      <c r="D293" s="4"/>
      <c r="E293" s="143"/>
      <c r="F293" s="143"/>
      <c r="G293" s="143"/>
      <c r="H293" s="143"/>
      <c r="I293" s="143"/>
      <c r="J293" s="143"/>
      <c r="K293" s="143"/>
      <c r="L293" s="143"/>
      <c r="M293" s="143"/>
      <c r="N293" s="143"/>
      <c r="O293" s="19"/>
      <c r="P293" s="4"/>
      <c r="Q293" s="4"/>
      <c r="R293" s="4"/>
      <c r="S293" s="4"/>
      <c r="T293" s="4"/>
      <c r="U293" s="4"/>
      <c r="V293" s="12"/>
      <c r="W293" s="5"/>
    </row>
    <row r="294" spans="1:23" x14ac:dyDescent="0.25">
      <c r="B294" s="297" t="s">
        <v>155</v>
      </c>
      <c r="C294" s="298"/>
      <c r="D294" s="298"/>
      <c r="E294" s="298"/>
      <c r="F294" s="298"/>
      <c r="G294" s="298"/>
      <c r="H294" s="298"/>
      <c r="I294" s="298"/>
      <c r="J294" s="298"/>
      <c r="K294" s="298"/>
      <c r="L294" s="298"/>
      <c r="M294" s="298"/>
      <c r="N294" s="298"/>
      <c r="O294" s="298"/>
      <c r="P294" s="298"/>
      <c r="Q294" s="298"/>
      <c r="R294" s="298"/>
      <c r="S294" s="298"/>
      <c r="T294" s="298"/>
      <c r="U294" s="298"/>
      <c r="V294" s="299"/>
    </row>
    <row r="295" spans="1:23" ht="16.5" customHeight="1" x14ac:dyDescent="0.25">
      <c r="B295" s="297"/>
      <c r="C295" s="298"/>
      <c r="D295" s="298"/>
      <c r="E295" s="298"/>
      <c r="F295" s="298"/>
      <c r="G295" s="298"/>
      <c r="H295" s="298"/>
      <c r="I295" s="298"/>
      <c r="J295" s="298"/>
      <c r="K295" s="298"/>
      <c r="L295" s="298"/>
      <c r="M295" s="298"/>
      <c r="N295" s="298"/>
      <c r="O295" s="298"/>
      <c r="P295" s="298"/>
      <c r="Q295" s="298"/>
      <c r="R295" s="298"/>
      <c r="S295" s="298"/>
      <c r="T295" s="298"/>
      <c r="U295" s="298"/>
      <c r="V295" s="299"/>
    </row>
    <row r="296" spans="1:23" ht="16.5" thickBot="1" x14ac:dyDescent="0.3">
      <c r="B296" s="262" t="s">
        <v>3</v>
      </c>
      <c r="C296" s="263"/>
      <c r="D296" s="263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12"/>
    </row>
    <row r="297" spans="1:23" ht="16.5" thickBot="1" x14ac:dyDescent="0.3">
      <c r="B297" s="7"/>
      <c r="C297" s="129"/>
      <c r="D297" s="295" t="s">
        <v>48</v>
      </c>
      <c r="E297" s="295"/>
      <c r="F297" s="295"/>
      <c r="G297" s="295"/>
      <c r="H297" s="295"/>
      <c r="I297" s="295"/>
      <c r="J297" s="295"/>
      <c r="K297" s="295"/>
      <c r="L297" s="295"/>
      <c r="M297" s="295"/>
      <c r="N297" s="295"/>
      <c r="O297" s="295"/>
      <c r="P297" s="295"/>
      <c r="Q297" s="295"/>
      <c r="R297" s="295"/>
      <c r="S297" s="295"/>
      <c r="T297" s="295"/>
      <c r="U297" s="295"/>
      <c r="V297" s="296"/>
    </row>
    <row r="298" spans="1:23" ht="15" customHeight="1" x14ac:dyDescent="0.25">
      <c r="B298" s="7"/>
      <c r="C298" s="4"/>
      <c r="D298" s="4"/>
      <c r="E298" s="289" t="s">
        <v>52</v>
      </c>
      <c r="F298" s="290"/>
      <c r="G298" s="291" t="s">
        <v>201</v>
      </c>
      <c r="H298" s="292"/>
      <c r="I298" s="294" t="s">
        <v>201</v>
      </c>
      <c r="J298" s="292"/>
      <c r="K298" s="294" t="s">
        <v>201</v>
      </c>
      <c r="L298" s="292"/>
      <c r="M298" s="294" t="s">
        <v>201</v>
      </c>
      <c r="N298" s="292"/>
      <c r="O298" s="4"/>
      <c r="P298" s="4"/>
      <c r="Q298" s="4"/>
      <c r="R298" s="4"/>
      <c r="S298" s="4"/>
      <c r="T298" s="4"/>
      <c r="U298" s="4"/>
      <c r="V298" s="12"/>
    </row>
    <row r="299" spans="1:23" x14ac:dyDescent="0.25">
      <c r="B299" s="7"/>
      <c r="C299" s="4"/>
      <c r="D299" s="4"/>
      <c r="E299" s="290"/>
      <c r="F299" s="290"/>
      <c r="G299" s="293"/>
      <c r="H299" s="292"/>
      <c r="I299" s="292"/>
      <c r="J299" s="292"/>
      <c r="K299" s="292"/>
      <c r="L299" s="292"/>
      <c r="M299" s="292"/>
      <c r="N299" s="292"/>
      <c r="O299" s="4"/>
      <c r="P299" s="4"/>
      <c r="Q299" s="4"/>
      <c r="R299" s="4"/>
      <c r="S299" s="4"/>
      <c r="T299" s="4"/>
      <c r="U299" s="4"/>
      <c r="V299" s="12"/>
    </row>
    <row r="300" spans="1:23" x14ac:dyDescent="0.25">
      <c r="B300" s="7"/>
      <c r="C300" s="4"/>
      <c r="D300" s="4"/>
      <c r="E300" s="317" t="s">
        <v>53</v>
      </c>
      <c r="F300" s="317"/>
      <c r="G300" s="318"/>
      <c r="H300" s="261"/>
      <c r="I300" s="261"/>
      <c r="J300" s="261"/>
      <c r="K300" s="261"/>
      <c r="L300" s="261"/>
      <c r="M300" s="261"/>
      <c r="N300" s="261"/>
      <c r="O300" s="4"/>
      <c r="P300" s="4"/>
      <c r="Q300" s="4"/>
      <c r="R300" s="4"/>
      <c r="S300" s="4"/>
      <c r="T300" s="4"/>
      <c r="U300" s="4"/>
      <c r="V300" s="12"/>
    </row>
    <row r="301" spans="1:23" x14ac:dyDescent="0.25">
      <c r="B301" s="7"/>
      <c r="C301" s="4"/>
      <c r="D301" s="4"/>
      <c r="E301" s="317"/>
      <c r="F301" s="317"/>
      <c r="G301" s="318"/>
      <c r="H301" s="261"/>
      <c r="I301" s="261"/>
      <c r="J301" s="261"/>
      <c r="K301" s="261"/>
      <c r="L301" s="261"/>
      <c r="M301" s="261"/>
      <c r="N301" s="261"/>
      <c r="O301" s="4"/>
      <c r="P301" s="4"/>
      <c r="Q301" s="4"/>
      <c r="R301" s="4"/>
      <c r="S301" s="4"/>
      <c r="T301" s="4"/>
      <c r="U301" s="4"/>
      <c r="V301" s="12"/>
    </row>
    <row r="302" spans="1:23" ht="15" customHeight="1" x14ac:dyDescent="0.25">
      <c r="B302" s="7"/>
      <c r="C302" s="4"/>
      <c r="D302" s="4"/>
      <c r="E302" s="352" t="s">
        <v>193</v>
      </c>
      <c r="F302" s="317"/>
      <c r="G302" s="291"/>
      <c r="H302" s="294"/>
      <c r="I302" s="294"/>
      <c r="J302" s="294"/>
      <c r="K302" s="294"/>
      <c r="L302" s="294"/>
      <c r="M302" s="294"/>
      <c r="N302" s="294"/>
      <c r="O302" s="4"/>
      <c r="P302" s="4"/>
      <c r="Q302" s="4"/>
      <c r="R302" s="4"/>
      <c r="S302" s="4"/>
      <c r="T302" s="4"/>
      <c r="U302" s="4"/>
      <c r="V302" s="12"/>
    </row>
    <row r="303" spans="1:23" x14ac:dyDescent="0.25">
      <c r="B303" s="7"/>
      <c r="C303" s="4"/>
      <c r="D303" s="4"/>
      <c r="E303" s="317"/>
      <c r="F303" s="317"/>
      <c r="G303" s="291"/>
      <c r="H303" s="294"/>
      <c r="I303" s="294"/>
      <c r="J303" s="294"/>
      <c r="K303" s="294"/>
      <c r="L303" s="294"/>
      <c r="M303" s="294"/>
      <c r="N303" s="294"/>
      <c r="O303" s="4"/>
      <c r="P303" s="4"/>
      <c r="Q303" s="4"/>
      <c r="R303" s="4"/>
      <c r="S303" s="4"/>
      <c r="T303" s="4"/>
      <c r="U303" s="4"/>
      <c r="V303" s="12"/>
    </row>
    <row r="304" spans="1:23" x14ac:dyDescent="0.25">
      <c r="B304" s="7"/>
      <c r="C304" s="4"/>
      <c r="D304" s="4"/>
      <c r="E304" s="269" t="s">
        <v>54</v>
      </c>
      <c r="F304" s="269"/>
      <c r="G304" s="270"/>
      <c r="H304" s="270"/>
      <c r="I304" s="270"/>
      <c r="J304" s="270"/>
      <c r="K304" s="270"/>
      <c r="L304" s="270"/>
      <c r="M304" s="270"/>
      <c r="N304" s="270"/>
      <c r="O304" s="4"/>
      <c r="P304" s="4"/>
      <c r="Q304" s="4"/>
      <c r="R304" s="4"/>
      <c r="S304" s="4"/>
      <c r="T304" s="4"/>
      <c r="U304" s="4"/>
      <c r="V304" s="12"/>
    </row>
    <row r="305" spans="1:23" x14ac:dyDescent="0.25">
      <c r="B305" s="7"/>
      <c r="C305" s="4"/>
      <c r="D305" s="4"/>
      <c r="E305" s="270" t="s">
        <v>50</v>
      </c>
      <c r="F305" s="270"/>
      <c r="G305" s="270"/>
      <c r="H305" s="270"/>
      <c r="I305" s="270"/>
      <c r="J305" s="270"/>
      <c r="K305" s="270"/>
      <c r="L305" s="270"/>
      <c r="M305" s="270"/>
      <c r="N305" s="270"/>
      <c r="O305" s="4"/>
      <c r="P305" s="4"/>
      <c r="Q305" s="4"/>
      <c r="R305" s="4"/>
      <c r="S305" s="4"/>
      <c r="T305" s="4"/>
      <c r="U305" s="4"/>
      <c r="V305" s="12"/>
    </row>
    <row r="306" spans="1:23" x14ac:dyDescent="0.25">
      <c r="B306" s="7"/>
      <c r="C306" s="4"/>
      <c r="D306" s="4"/>
      <c r="E306" s="143"/>
      <c r="F306" s="143"/>
      <c r="G306" s="143"/>
      <c r="H306" s="143"/>
      <c r="I306" s="143"/>
      <c r="J306" s="143"/>
      <c r="K306" s="143"/>
      <c r="L306" s="143"/>
      <c r="M306" s="143"/>
      <c r="N306" s="143"/>
      <c r="O306" s="4"/>
      <c r="P306" s="4"/>
      <c r="Q306" s="4"/>
      <c r="R306" s="4"/>
      <c r="S306" s="4"/>
      <c r="T306" s="4"/>
      <c r="U306" s="4"/>
      <c r="V306" s="12"/>
    </row>
    <row r="307" spans="1:23" x14ac:dyDescent="0.25">
      <c r="B307" s="297" t="s">
        <v>145</v>
      </c>
      <c r="C307" s="298"/>
      <c r="D307" s="298"/>
      <c r="E307" s="298"/>
      <c r="F307" s="298"/>
      <c r="G307" s="298"/>
      <c r="H307" s="298"/>
      <c r="I307" s="298"/>
      <c r="J307" s="298"/>
      <c r="K307" s="298"/>
      <c r="L307" s="298"/>
      <c r="M307" s="298"/>
      <c r="N307" s="298"/>
      <c r="O307" s="298"/>
      <c r="P307" s="298"/>
      <c r="Q307" s="298"/>
      <c r="R307" s="298"/>
      <c r="S307" s="298"/>
      <c r="T307" s="298"/>
      <c r="U307" s="298"/>
      <c r="V307" s="299"/>
    </row>
    <row r="308" spans="1:23" ht="16.5" customHeight="1" x14ac:dyDescent="0.25">
      <c r="B308" s="297"/>
      <c r="C308" s="298"/>
      <c r="D308" s="298"/>
      <c r="E308" s="298"/>
      <c r="F308" s="298"/>
      <c r="G308" s="298"/>
      <c r="H308" s="298"/>
      <c r="I308" s="298"/>
      <c r="J308" s="298"/>
      <c r="K308" s="298"/>
      <c r="L308" s="298"/>
      <c r="M308" s="298"/>
      <c r="N308" s="298"/>
      <c r="O308" s="298"/>
      <c r="P308" s="298"/>
      <c r="Q308" s="298"/>
      <c r="R308" s="298"/>
      <c r="S308" s="298"/>
      <c r="T308" s="298"/>
      <c r="U308" s="298"/>
      <c r="V308" s="299"/>
    </row>
    <row r="309" spans="1:23" ht="16.5" customHeight="1" thickBot="1" x14ac:dyDescent="0.3">
      <c r="B309" s="262" t="s">
        <v>3</v>
      </c>
      <c r="C309" s="263"/>
      <c r="D309" s="263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50"/>
    </row>
    <row r="310" spans="1:23" ht="16.5" thickBot="1" x14ac:dyDescent="0.3">
      <c r="B310" s="7"/>
      <c r="C310" s="129"/>
      <c r="D310" s="300" t="s">
        <v>20</v>
      </c>
      <c r="E310" s="300"/>
      <c r="F310" s="300"/>
      <c r="G310" s="300"/>
      <c r="H310" s="300"/>
      <c r="I310" s="300"/>
      <c r="J310" s="300"/>
      <c r="K310" s="300"/>
      <c r="L310" s="300"/>
      <c r="M310" s="300"/>
      <c r="N310" s="300"/>
      <c r="O310" s="300"/>
      <c r="P310" s="300"/>
      <c r="Q310" s="300"/>
      <c r="R310" s="300"/>
      <c r="S310" s="300"/>
      <c r="T310" s="300"/>
      <c r="U310" s="300"/>
      <c r="V310" s="301"/>
    </row>
    <row r="311" spans="1:23" ht="15" customHeight="1" thickBot="1" x14ac:dyDescent="0.3">
      <c r="B311" s="7"/>
      <c r="C311" s="4"/>
      <c r="D311" s="302" t="s">
        <v>143</v>
      </c>
      <c r="E311" s="302"/>
      <c r="F311" s="303"/>
      <c r="G311" s="152"/>
      <c r="H311" s="138"/>
      <c r="I311" s="138"/>
      <c r="J311" s="138"/>
      <c r="K311" s="138"/>
      <c r="L311" s="138"/>
      <c r="M311" s="138"/>
      <c r="N311" s="138"/>
      <c r="O311" s="138"/>
      <c r="P311" s="138"/>
      <c r="Q311" s="138"/>
      <c r="R311" s="138"/>
      <c r="S311" s="138"/>
      <c r="T311" s="138"/>
      <c r="U311" s="138"/>
      <c r="V311" s="139"/>
    </row>
    <row r="312" spans="1:23" ht="15" customHeight="1" x14ac:dyDescent="0.25">
      <c r="B312" s="7"/>
      <c r="C312" s="4"/>
      <c r="D312" s="302" t="s">
        <v>144</v>
      </c>
      <c r="E312" s="302"/>
      <c r="F312" s="57"/>
      <c r="V312" s="85"/>
    </row>
    <row r="313" spans="1:23" ht="16.5" customHeight="1" x14ac:dyDescent="0.25">
      <c r="B313" s="140"/>
      <c r="C313" s="141"/>
      <c r="D313" s="141"/>
      <c r="E313" s="141"/>
      <c r="F313" s="304"/>
      <c r="G313" s="305"/>
      <c r="H313" s="305"/>
      <c r="I313" s="305"/>
      <c r="J313" s="305"/>
      <c r="K313" s="305"/>
      <c r="L313" s="305"/>
      <c r="M313" s="305"/>
      <c r="N313" s="305"/>
      <c r="O313" s="305"/>
      <c r="P313" s="305"/>
      <c r="Q313" s="305"/>
      <c r="R313" s="305"/>
      <c r="S313" s="305"/>
      <c r="T313" s="306"/>
      <c r="U313" s="141"/>
      <c r="V313" s="142"/>
    </row>
    <row r="314" spans="1:23" ht="16.5" customHeight="1" x14ac:dyDescent="0.25">
      <c r="B314" s="140"/>
      <c r="C314" s="141"/>
      <c r="D314" s="141"/>
      <c r="E314" s="141"/>
      <c r="F314" s="307"/>
      <c r="G314" s="308"/>
      <c r="H314" s="308"/>
      <c r="I314" s="308"/>
      <c r="J314" s="308"/>
      <c r="K314" s="308"/>
      <c r="L314" s="308"/>
      <c r="M314" s="308"/>
      <c r="N314" s="308"/>
      <c r="O314" s="308"/>
      <c r="P314" s="308"/>
      <c r="Q314" s="308"/>
      <c r="R314" s="308"/>
      <c r="S314" s="308"/>
      <c r="T314" s="309"/>
      <c r="U314" s="141"/>
      <c r="V314" s="142"/>
    </row>
    <row r="315" spans="1:23" ht="16.5" customHeight="1" x14ac:dyDescent="0.25">
      <c r="A315" s="5"/>
      <c r="B315" s="140"/>
      <c r="C315" s="141"/>
      <c r="D315" s="141"/>
      <c r="E315" s="141"/>
      <c r="F315" s="137"/>
      <c r="G315" s="137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41"/>
      <c r="V315" s="142"/>
      <c r="W315" s="5"/>
    </row>
    <row r="316" spans="1:23" x14ac:dyDescent="0.25">
      <c r="B316" s="264" t="s">
        <v>146</v>
      </c>
      <c r="C316" s="265"/>
      <c r="D316" s="265"/>
      <c r="E316" s="265"/>
      <c r="F316" s="265"/>
      <c r="G316" s="265"/>
      <c r="H316" s="265"/>
      <c r="I316" s="265"/>
      <c r="J316" s="265"/>
      <c r="K316" s="265"/>
      <c r="L316" s="265"/>
      <c r="M316" s="265"/>
      <c r="N316" s="265"/>
      <c r="O316" s="265"/>
      <c r="P316" s="265"/>
      <c r="Q316" s="265"/>
      <c r="R316" s="265"/>
      <c r="S316" s="265"/>
      <c r="T316" s="265"/>
      <c r="U316" s="265"/>
      <c r="V316" s="266"/>
    </row>
    <row r="317" spans="1:23" x14ac:dyDescent="0.25">
      <c r="B317" s="264"/>
      <c r="C317" s="265"/>
      <c r="D317" s="265"/>
      <c r="E317" s="265"/>
      <c r="F317" s="265"/>
      <c r="G317" s="265"/>
      <c r="H317" s="265"/>
      <c r="I317" s="265"/>
      <c r="J317" s="265"/>
      <c r="K317" s="265"/>
      <c r="L317" s="265"/>
      <c r="M317" s="265"/>
      <c r="N317" s="265"/>
      <c r="O317" s="265"/>
      <c r="P317" s="265"/>
      <c r="Q317" s="265"/>
      <c r="R317" s="265"/>
      <c r="S317" s="265"/>
      <c r="T317" s="265"/>
      <c r="U317" s="265"/>
      <c r="V317" s="266"/>
    </row>
    <row r="318" spans="1:23" x14ac:dyDescent="0.25">
      <c r="B318" s="21"/>
      <c r="C318" s="280"/>
      <c r="D318" s="281"/>
      <c r="E318" s="281"/>
      <c r="F318" s="281"/>
      <c r="G318" s="281"/>
      <c r="H318" s="281"/>
      <c r="I318" s="281"/>
      <c r="J318" s="281"/>
      <c r="K318" s="281"/>
      <c r="L318" s="281"/>
      <c r="M318" s="281"/>
      <c r="N318" s="281"/>
      <c r="O318" s="281"/>
      <c r="P318" s="281"/>
      <c r="Q318" s="281"/>
      <c r="R318" s="281"/>
      <c r="S318" s="281"/>
      <c r="T318" s="281"/>
      <c r="U318" s="282"/>
      <c r="V318" s="13"/>
    </row>
    <row r="319" spans="1:23" x14ac:dyDescent="0.25">
      <c r="B319" s="21"/>
      <c r="C319" s="283"/>
      <c r="D319" s="284"/>
      <c r="E319" s="284"/>
      <c r="F319" s="284"/>
      <c r="G319" s="284"/>
      <c r="H319" s="284"/>
      <c r="I319" s="284"/>
      <c r="J319" s="284"/>
      <c r="K319" s="284"/>
      <c r="L319" s="284"/>
      <c r="M319" s="284"/>
      <c r="N319" s="284"/>
      <c r="O319" s="284"/>
      <c r="P319" s="284"/>
      <c r="Q319" s="284"/>
      <c r="R319" s="284"/>
      <c r="S319" s="284"/>
      <c r="T319" s="284"/>
      <c r="U319" s="285"/>
      <c r="V319" s="13"/>
    </row>
    <row r="320" spans="1:23" x14ac:dyDescent="0.25">
      <c r="B320" s="21"/>
      <c r="C320" s="283"/>
      <c r="D320" s="284"/>
      <c r="E320" s="284"/>
      <c r="F320" s="284"/>
      <c r="G320" s="284"/>
      <c r="H320" s="284"/>
      <c r="I320" s="284"/>
      <c r="J320" s="284"/>
      <c r="K320" s="284"/>
      <c r="L320" s="284"/>
      <c r="M320" s="284"/>
      <c r="N320" s="284"/>
      <c r="O320" s="284"/>
      <c r="P320" s="284"/>
      <c r="Q320" s="284"/>
      <c r="R320" s="284"/>
      <c r="S320" s="284"/>
      <c r="T320" s="284"/>
      <c r="U320" s="285"/>
      <c r="V320" s="13"/>
    </row>
    <row r="321" spans="1:23" customFormat="1" x14ac:dyDescent="0.25">
      <c r="B321" s="21"/>
      <c r="C321" s="286"/>
      <c r="D321" s="287"/>
      <c r="E321" s="287"/>
      <c r="F321" s="287"/>
      <c r="G321" s="287"/>
      <c r="H321" s="287"/>
      <c r="I321" s="287"/>
      <c r="J321" s="287"/>
      <c r="K321" s="287"/>
      <c r="L321" s="287"/>
      <c r="M321" s="287"/>
      <c r="N321" s="287"/>
      <c r="O321" s="287"/>
      <c r="P321" s="287"/>
      <c r="Q321" s="287"/>
      <c r="R321" s="287"/>
      <c r="S321" s="287"/>
      <c r="T321" s="287"/>
      <c r="U321" s="288"/>
      <c r="V321" s="13"/>
    </row>
    <row r="322" spans="1:23" ht="15.75" thickBot="1" x14ac:dyDescent="0.3">
      <c r="B322" s="26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3"/>
    </row>
    <row r="323" spans="1:23" ht="15.75" thickBot="1" x14ac:dyDescent="0.3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</row>
    <row r="324" spans="1:23" x14ac:dyDescent="0.25">
      <c r="B324" s="271" t="s">
        <v>55</v>
      </c>
      <c r="C324" s="272"/>
      <c r="D324" s="272"/>
      <c r="E324" s="272"/>
      <c r="F324" s="272"/>
      <c r="G324" s="272"/>
      <c r="H324" s="272"/>
      <c r="I324" s="272"/>
      <c r="J324" s="272"/>
      <c r="K324" s="272"/>
      <c r="L324" s="272"/>
      <c r="M324" s="272"/>
      <c r="N324" s="272"/>
      <c r="O324" s="272"/>
      <c r="P324" s="272"/>
      <c r="Q324" s="272"/>
      <c r="R324" s="272"/>
      <c r="S324" s="272"/>
      <c r="T324" s="272"/>
      <c r="U324" s="272"/>
      <c r="V324" s="273"/>
    </row>
    <row r="325" spans="1:23" x14ac:dyDescent="0.25">
      <c r="B325" s="274"/>
      <c r="C325" s="275"/>
      <c r="D325" s="275"/>
      <c r="E325" s="275"/>
      <c r="F325" s="275"/>
      <c r="G325" s="275"/>
      <c r="H325" s="275"/>
      <c r="I325" s="275"/>
      <c r="J325" s="275"/>
      <c r="K325" s="275"/>
      <c r="L325" s="275"/>
      <c r="M325" s="275"/>
      <c r="N325" s="275"/>
      <c r="O325" s="275"/>
      <c r="P325" s="275"/>
      <c r="Q325" s="275"/>
      <c r="R325" s="275"/>
      <c r="S325" s="275"/>
      <c r="T325" s="275"/>
      <c r="U325" s="275"/>
      <c r="V325" s="276"/>
    </row>
    <row r="326" spans="1:23" ht="15.75" thickBot="1" x14ac:dyDescent="0.3">
      <c r="B326" s="277"/>
      <c r="C326" s="278"/>
      <c r="D326" s="278"/>
      <c r="E326" s="278"/>
      <c r="F326" s="278"/>
      <c r="G326" s="278"/>
      <c r="H326" s="278"/>
      <c r="I326" s="278"/>
      <c r="J326" s="278"/>
      <c r="K326" s="278"/>
      <c r="L326" s="278"/>
      <c r="M326" s="278"/>
      <c r="N326" s="278"/>
      <c r="O326" s="278"/>
      <c r="P326" s="278"/>
      <c r="Q326" s="278"/>
      <c r="R326" s="278"/>
      <c r="S326" s="278"/>
      <c r="T326" s="278"/>
      <c r="U326" s="278"/>
      <c r="V326" s="279"/>
    </row>
    <row r="327" spans="1:23" x14ac:dyDescent="0.25">
      <c r="B327" s="264" t="s">
        <v>68</v>
      </c>
      <c r="C327" s="265"/>
      <c r="D327" s="265"/>
      <c r="E327" s="265"/>
      <c r="F327" s="265"/>
      <c r="G327" s="265"/>
      <c r="H327" s="265"/>
      <c r="I327" s="265"/>
      <c r="J327" s="265"/>
      <c r="K327" s="265"/>
      <c r="L327" s="265"/>
      <c r="M327" s="265"/>
      <c r="N327" s="265"/>
      <c r="O327" s="265"/>
      <c r="P327" s="265"/>
      <c r="Q327" s="265"/>
      <c r="R327" s="265"/>
      <c r="S327" s="265"/>
      <c r="T327" s="265"/>
      <c r="U327" s="265"/>
      <c r="V327" s="266"/>
    </row>
    <row r="328" spans="1:23" ht="16.5" customHeight="1" x14ac:dyDescent="0.25">
      <c r="B328" s="264"/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s="1" customFormat="1" ht="16.5" customHeight="1" thickBot="1" x14ac:dyDescent="0.3">
      <c r="A329" s="73"/>
      <c r="B329" s="262" t="s">
        <v>3</v>
      </c>
      <c r="C329" s="263"/>
      <c r="D329" s="263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  <c r="W329" s="73"/>
    </row>
    <row r="330" spans="1:23" ht="16.5" thickBot="1" x14ac:dyDescent="0.3">
      <c r="B330" s="7"/>
      <c r="C330" s="129"/>
      <c r="D330" s="316" t="s">
        <v>116</v>
      </c>
      <c r="E330" s="295"/>
      <c r="F330" s="295"/>
      <c r="G330" s="295"/>
      <c r="H330" s="295"/>
      <c r="I330" s="310"/>
      <c r="J330" s="311"/>
      <c r="K330" s="311"/>
      <c r="L330" s="311"/>
      <c r="M330" s="311"/>
      <c r="N330" s="311"/>
      <c r="O330" s="311"/>
      <c r="P330" s="311"/>
      <c r="Q330" s="311"/>
      <c r="R330" s="311"/>
      <c r="S330" s="311"/>
      <c r="T330" s="311"/>
      <c r="U330" s="312"/>
      <c r="V330" s="52"/>
    </row>
    <row r="331" spans="1:23" x14ac:dyDescent="0.25">
      <c r="B331" s="62"/>
      <c r="C331" s="47"/>
      <c r="D331" s="47"/>
      <c r="E331" s="47"/>
      <c r="F331" s="47"/>
      <c r="G331" s="47"/>
      <c r="H331" s="135"/>
      <c r="I331" s="313"/>
      <c r="J331" s="314"/>
      <c r="K331" s="314"/>
      <c r="L331" s="314"/>
      <c r="M331" s="314"/>
      <c r="N331" s="314"/>
      <c r="O331" s="314"/>
      <c r="P331" s="314"/>
      <c r="Q331" s="314"/>
      <c r="R331" s="314"/>
      <c r="S331" s="314"/>
      <c r="T331" s="314"/>
      <c r="U331" s="315"/>
      <c r="V331" s="52"/>
    </row>
    <row r="332" spans="1:23" x14ac:dyDescent="0.25">
      <c r="A332" s="5"/>
      <c r="B332" s="149"/>
      <c r="C332" s="150"/>
      <c r="D332" s="150"/>
      <c r="E332" s="150"/>
      <c r="F332" s="150"/>
      <c r="G332" s="150"/>
      <c r="H332" s="135"/>
      <c r="I332" s="151"/>
      <c r="J332" s="151"/>
      <c r="K332" s="151"/>
      <c r="L332" s="151"/>
      <c r="M332" s="151"/>
      <c r="N332" s="151"/>
      <c r="O332" s="151"/>
      <c r="P332" s="151"/>
      <c r="Q332" s="151"/>
      <c r="R332" s="151"/>
      <c r="S332" s="151"/>
      <c r="T332" s="151"/>
      <c r="U332" s="151"/>
      <c r="V332" s="52"/>
      <c r="W332" s="5"/>
    </row>
    <row r="333" spans="1:23" x14ac:dyDescent="0.25">
      <c r="B333" s="264" t="s">
        <v>56</v>
      </c>
      <c r="C333" s="265"/>
      <c r="D333" s="265"/>
      <c r="E333" s="265"/>
      <c r="F333" s="265"/>
      <c r="G333" s="265"/>
      <c r="H333" s="265"/>
      <c r="I333" s="265"/>
      <c r="J333" s="265"/>
      <c r="K333" s="265"/>
      <c r="L333" s="265"/>
      <c r="M333" s="265"/>
      <c r="N333" s="265"/>
      <c r="O333" s="265"/>
      <c r="P333" s="265"/>
      <c r="Q333" s="265"/>
      <c r="R333" s="265"/>
      <c r="S333" s="265"/>
      <c r="T333" s="265"/>
      <c r="U333" s="265"/>
      <c r="V333" s="266"/>
    </row>
    <row r="334" spans="1:23" x14ac:dyDescent="0.25">
      <c r="B334" s="264"/>
      <c r="C334" s="265"/>
      <c r="D334" s="265"/>
      <c r="E334" s="265"/>
      <c r="F334" s="265"/>
      <c r="G334" s="265"/>
      <c r="H334" s="265"/>
      <c r="I334" s="265"/>
      <c r="J334" s="265"/>
      <c r="K334" s="265"/>
      <c r="L334" s="265"/>
      <c r="M334" s="265"/>
      <c r="N334" s="265"/>
      <c r="O334" s="265"/>
      <c r="P334" s="265"/>
      <c r="Q334" s="265"/>
      <c r="R334" s="265"/>
      <c r="S334" s="265"/>
      <c r="T334" s="265"/>
      <c r="U334" s="265"/>
      <c r="V334" s="266"/>
    </row>
    <row r="335" spans="1:23" x14ac:dyDescent="0.25">
      <c r="B335" s="327" t="s">
        <v>57</v>
      </c>
      <c r="C335" s="328"/>
      <c r="D335" s="328"/>
      <c r="E335" s="328"/>
      <c r="F335" s="328"/>
      <c r="G335" s="328"/>
      <c r="H335" s="328"/>
      <c r="I335" s="328"/>
      <c r="J335" s="328"/>
      <c r="K335" s="328"/>
      <c r="L335" s="328"/>
      <c r="M335" s="328"/>
      <c r="N335" s="328"/>
      <c r="O335" s="328"/>
      <c r="P335" s="328"/>
      <c r="Q335" s="328"/>
      <c r="R335" s="328"/>
      <c r="S335" s="328"/>
      <c r="T335" s="328"/>
      <c r="U335" s="328"/>
      <c r="V335" s="329"/>
    </row>
    <row r="336" spans="1:23" ht="16.5" customHeight="1" x14ac:dyDescent="0.25">
      <c r="B336" s="327"/>
      <c r="C336" s="328"/>
      <c r="D336" s="328"/>
      <c r="E336" s="328"/>
      <c r="F336" s="328"/>
      <c r="G336" s="328"/>
      <c r="H336" s="328"/>
      <c r="I336" s="328"/>
      <c r="J336" s="328"/>
      <c r="K336" s="328"/>
      <c r="L336" s="328"/>
      <c r="M336" s="328"/>
      <c r="N336" s="328"/>
      <c r="O336" s="328"/>
      <c r="P336" s="328"/>
      <c r="Q336" s="328"/>
      <c r="R336" s="328"/>
      <c r="S336" s="328"/>
      <c r="T336" s="328"/>
      <c r="U336" s="328"/>
      <c r="V336" s="329"/>
    </row>
    <row r="337" spans="1:23" ht="16.5" customHeight="1" thickBot="1" x14ac:dyDescent="0.3">
      <c r="B337" s="262" t="s">
        <v>3</v>
      </c>
      <c r="C337" s="263"/>
      <c r="D337" s="263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12"/>
    </row>
    <row r="338" spans="1:23" ht="16.5" customHeight="1" thickBot="1" x14ac:dyDescent="0.3">
      <c r="B338" s="7"/>
      <c r="C338" s="129"/>
      <c r="D338" s="295" t="s">
        <v>117</v>
      </c>
      <c r="E338" s="295"/>
      <c r="F338" s="295"/>
      <c r="G338" s="295"/>
      <c r="H338" s="295"/>
      <c r="I338" s="295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12"/>
    </row>
    <row r="339" spans="1:23" ht="16.5" customHeight="1" x14ac:dyDescent="0.25">
      <c r="A339" s="5"/>
      <c r="B339" s="7"/>
      <c r="C339" s="11"/>
      <c r="D339" s="63"/>
      <c r="E339" s="310"/>
      <c r="F339" s="330"/>
      <c r="G339" s="330"/>
      <c r="H339" s="330"/>
      <c r="I339" s="330"/>
      <c r="J339" s="330"/>
      <c r="K339" s="330"/>
      <c r="L339" s="330"/>
      <c r="M339" s="330"/>
      <c r="N339" s="330"/>
      <c r="O339" s="330"/>
      <c r="P339" s="330"/>
      <c r="Q339" s="330"/>
      <c r="R339" s="330"/>
      <c r="S339" s="330"/>
      <c r="T339" s="330"/>
      <c r="U339" s="331"/>
      <c r="V339" s="12"/>
      <c r="W339" s="5"/>
    </row>
    <row r="340" spans="1:23" ht="15.75" x14ac:dyDescent="0.25">
      <c r="A340" s="5"/>
      <c r="B340" s="7"/>
      <c r="C340" s="11"/>
      <c r="D340" s="63"/>
      <c r="E340" s="335"/>
      <c r="F340" s="336"/>
      <c r="G340" s="336"/>
      <c r="H340" s="336"/>
      <c r="I340" s="336"/>
      <c r="J340" s="336"/>
      <c r="K340" s="336"/>
      <c r="L340" s="336"/>
      <c r="M340" s="336"/>
      <c r="N340" s="336"/>
      <c r="O340" s="336"/>
      <c r="P340" s="336"/>
      <c r="Q340" s="336"/>
      <c r="R340" s="336"/>
      <c r="S340" s="336"/>
      <c r="T340" s="336"/>
      <c r="U340" s="337"/>
      <c r="V340" s="12"/>
      <c r="W340" s="5"/>
    </row>
    <row r="341" spans="1:23" ht="15.75" x14ac:dyDescent="0.25">
      <c r="A341" s="5"/>
      <c r="B341" s="7"/>
      <c r="C341" s="11"/>
      <c r="D341" s="63"/>
      <c r="E341" s="63"/>
      <c r="F341" s="63"/>
      <c r="G341" s="63"/>
      <c r="H341" s="63"/>
      <c r="I341" s="63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12"/>
      <c r="W341" s="5"/>
    </row>
    <row r="342" spans="1:23" x14ac:dyDescent="0.25">
      <c r="A342" s="5"/>
      <c r="B342" s="327" t="s">
        <v>59</v>
      </c>
      <c r="C342" s="328"/>
      <c r="D342" s="328"/>
      <c r="E342" s="328"/>
      <c r="F342" s="328"/>
      <c r="G342" s="328"/>
      <c r="H342" s="328"/>
      <c r="I342" s="328"/>
      <c r="J342" s="328"/>
      <c r="K342" s="328"/>
      <c r="L342" s="328"/>
      <c r="M342" s="328"/>
      <c r="N342" s="328"/>
      <c r="O342" s="328"/>
      <c r="P342" s="328"/>
      <c r="Q342" s="328"/>
      <c r="R342" s="328"/>
      <c r="S342" s="328"/>
      <c r="T342" s="328"/>
      <c r="U342" s="328"/>
      <c r="V342" s="329"/>
      <c r="W342" s="5"/>
    </row>
    <row r="343" spans="1:23" ht="16.5" customHeight="1" x14ac:dyDescent="0.25">
      <c r="A343" s="5"/>
      <c r="B343" s="327"/>
      <c r="C343" s="328"/>
      <c r="D343" s="328"/>
      <c r="E343" s="328"/>
      <c r="F343" s="328"/>
      <c r="G343" s="328"/>
      <c r="H343" s="328"/>
      <c r="I343" s="328"/>
      <c r="J343" s="328"/>
      <c r="K343" s="328"/>
      <c r="L343" s="328"/>
      <c r="M343" s="328"/>
      <c r="N343" s="328"/>
      <c r="O343" s="328"/>
      <c r="P343" s="328"/>
      <c r="Q343" s="328"/>
      <c r="R343" s="328"/>
      <c r="S343" s="328"/>
      <c r="T343" s="328"/>
      <c r="U343" s="328"/>
      <c r="V343" s="329"/>
      <c r="W343" s="5"/>
    </row>
    <row r="344" spans="1:23" ht="16.5" thickBot="1" x14ac:dyDescent="0.3">
      <c r="A344" s="5"/>
      <c r="B344" s="262" t="s">
        <v>3</v>
      </c>
      <c r="C344" s="263"/>
      <c r="D344" s="263"/>
      <c r="E344" s="267"/>
      <c r="F344" s="267"/>
      <c r="G344" s="267"/>
      <c r="H344" s="267"/>
      <c r="I344" s="267"/>
      <c r="J344" s="267"/>
      <c r="K344" s="267"/>
      <c r="L344" s="267"/>
      <c r="M344" s="267"/>
      <c r="N344" s="267"/>
      <c r="O344" s="267"/>
      <c r="P344" s="267"/>
      <c r="Q344" s="267"/>
      <c r="R344" s="267"/>
      <c r="S344" s="267"/>
      <c r="T344" s="267"/>
      <c r="U344" s="267"/>
      <c r="V344" s="268"/>
      <c r="W344" s="5"/>
    </row>
    <row r="345" spans="1:23" ht="16.5" thickBot="1" x14ac:dyDescent="0.3">
      <c r="A345" s="5"/>
      <c r="B345" s="7"/>
      <c r="C345" s="129"/>
      <c r="D345" s="295" t="s">
        <v>58</v>
      </c>
      <c r="E345" s="295"/>
      <c r="F345" s="295"/>
      <c r="G345" s="295"/>
      <c r="H345" s="346"/>
      <c r="I345" s="347"/>
      <c r="J345" s="347"/>
      <c r="K345" s="347"/>
      <c r="L345" s="347"/>
      <c r="M345" s="347"/>
      <c r="N345" s="347"/>
      <c r="O345" s="347"/>
      <c r="P345" s="347"/>
      <c r="Q345" s="347"/>
      <c r="R345" s="347"/>
      <c r="S345" s="347"/>
      <c r="T345" s="347"/>
      <c r="U345" s="348"/>
      <c r="V345" s="52"/>
      <c r="W345" s="5"/>
    </row>
    <row r="346" spans="1:23" x14ac:dyDescent="0.25">
      <c r="A346" s="5"/>
      <c r="B346" s="62"/>
      <c r="C346" s="47"/>
      <c r="D346" s="47"/>
      <c r="E346" s="63"/>
      <c r="F346" s="63"/>
      <c r="G346" s="63"/>
      <c r="H346" s="349"/>
      <c r="I346" s="350"/>
      <c r="J346" s="350"/>
      <c r="K346" s="350"/>
      <c r="L346" s="350"/>
      <c r="M346" s="350"/>
      <c r="N346" s="350"/>
      <c r="O346" s="350"/>
      <c r="P346" s="350"/>
      <c r="Q346" s="350"/>
      <c r="R346" s="350"/>
      <c r="S346" s="350"/>
      <c r="T346" s="350"/>
      <c r="U346" s="351"/>
      <c r="V346" s="64"/>
      <c r="W346" s="5"/>
    </row>
    <row r="347" spans="1:23" x14ac:dyDescent="0.25">
      <c r="A347" s="5"/>
      <c r="B347" s="327" t="s">
        <v>69</v>
      </c>
      <c r="C347" s="328"/>
      <c r="D347" s="328"/>
      <c r="E347" s="328"/>
      <c r="F347" s="328"/>
      <c r="G347" s="328"/>
      <c r="H347" s="328"/>
      <c r="I347" s="328"/>
      <c r="J347" s="328"/>
      <c r="K347" s="328"/>
      <c r="L347" s="328"/>
      <c r="M347" s="328"/>
      <c r="N347" s="328"/>
      <c r="O347" s="328"/>
      <c r="P347" s="328"/>
      <c r="Q347" s="328"/>
      <c r="R347" s="328"/>
      <c r="S347" s="328"/>
      <c r="T347" s="328"/>
      <c r="U347" s="328"/>
      <c r="V347" s="329"/>
      <c r="W347" s="5"/>
    </row>
    <row r="348" spans="1:23" ht="16.5" customHeight="1" x14ac:dyDescent="0.25">
      <c r="A348" s="5"/>
      <c r="B348" s="327"/>
      <c r="C348" s="328"/>
      <c r="D348" s="328"/>
      <c r="E348" s="328"/>
      <c r="F348" s="328"/>
      <c r="G348" s="328"/>
      <c r="H348" s="328"/>
      <c r="I348" s="328"/>
      <c r="J348" s="328"/>
      <c r="K348" s="328"/>
      <c r="L348" s="328"/>
      <c r="M348" s="328"/>
      <c r="N348" s="328"/>
      <c r="O348" s="328"/>
      <c r="P348" s="328"/>
      <c r="Q348" s="328"/>
      <c r="R348" s="328"/>
      <c r="S348" s="328"/>
      <c r="T348" s="328"/>
      <c r="U348" s="328"/>
      <c r="V348" s="329"/>
      <c r="W348" s="5"/>
    </row>
    <row r="349" spans="1:23" ht="15.75" customHeight="1" thickBot="1" x14ac:dyDescent="0.3">
      <c r="A349" s="5"/>
      <c r="B349" s="262" t="s">
        <v>3</v>
      </c>
      <c r="C349" s="263"/>
      <c r="D349" s="263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50"/>
      <c r="W349" s="5"/>
    </row>
    <row r="350" spans="1:23" ht="16.5" thickBot="1" x14ac:dyDescent="0.3">
      <c r="A350" s="5"/>
      <c r="B350" s="7"/>
      <c r="C350" s="129"/>
      <c r="D350" s="300" t="s">
        <v>20</v>
      </c>
      <c r="E350" s="300"/>
      <c r="F350" s="300"/>
      <c r="G350" s="300"/>
      <c r="H350" s="300"/>
      <c r="I350" s="300"/>
      <c r="J350" s="300"/>
      <c r="K350" s="300"/>
      <c r="L350" s="300"/>
      <c r="M350" s="300"/>
      <c r="N350" s="300"/>
      <c r="O350" s="300"/>
      <c r="P350" s="300"/>
      <c r="Q350" s="300"/>
      <c r="R350" s="300"/>
      <c r="S350" s="300"/>
      <c r="T350" s="300"/>
      <c r="U350" s="300"/>
      <c r="V350" s="301"/>
      <c r="W350" s="5"/>
    </row>
    <row r="351" spans="1:23" ht="15.75" x14ac:dyDescent="0.25">
      <c r="A351" s="5"/>
      <c r="B351" s="14"/>
      <c r="C351" s="11"/>
      <c r="D351" s="338" t="s">
        <v>60</v>
      </c>
      <c r="E351" s="338"/>
      <c r="F351" s="338"/>
      <c r="G351" s="338"/>
      <c r="H351" s="338"/>
      <c r="I351" s="338"/>
      <c r="J351" s="338"/>
      <c r="K351" s="338"/>
      <c r="L351" s="338"/>
      <c r="M351" s="338"/>
      <c r="N351" s="338"/>
      <c r="O351" s="338"/>
      <c r="P351" s="338"/>
      <c r="Q351" s="338"/>
      <c r="R351" s="338"/>
      <c r="S351" s="338"/>
      <c r="T351" s="338"/>
      <c r="U351" s="338"/>
      <c r="V351" s="339"/>
      <c r="W351" s="5"/>
    </row>
    <row r="352" spans="1:23" ht="15.75" customHeight="1" x14ac:dyDescent="0.25">
      <c r="A352" s="5"/>
      <c r="B352" s="14"/>
      <c r="C352" s="11"/>
      <c r="D352" s="2"/>
      <c r="E352" s="340"/>
      <c r="F352" s="341"/>
      <c r="G352" s="341"/>
      <c r="H352" s="341"/>
      <c r="I352" s="341"/>
      <c r="J352" s="341"/>
      <c r="K352" s="341"/>
      <c r="L352" s="341"/>
      <c r="M352" s="341"/>
      <c r="N352" s="341"/>
      <c r="O352" s="341"/>
      <c r="P352" s="341"/>
      <c r="Q352" s="341"/>
      <c r="R352" s="341"/>
      <c r="S352" s="341"/>
      <c r="T352" s="341"/>
      <c r="U352" s="342"/>
      <c r="V352" s="13"/>
      <c r="W352" s="5"/>
    </row>
    <row r="353" spans="1:23" ht="15.75" x14ac:dyDescent="0.25">
      <c r="A353" s="5"/>
      <c r="B353" s="14"/>
      <c r="C353" s="11"/>
      <c r="D353" s="2"/>
      <c r="E353" s="343"/>
      <c r="F353" s="344"/>
      <c r="G353" s="344"/>
      <c r="H353" s="344"/>
      <c r="I353" s="344"/>
      <c r="J353" s="344"/>
      <c r="K353" s="344"/>
      <c r="L353" s="344"/>
      <c r="M353" s="344"/>
      <c r="N353" s="344"/>
      <c r="O353" s="344"/>
      <c r="P353" s="344"/>
      <c r="Q353" s="344"/>
      <c r="R353" s="344"/>
      <c r="S353" s="344"/>
      <c r="T353" s="344"/>
      <c r="U353" s="345"/>
      <c r="V353" s="13"/>
      <c r="W353" s="5"/>
    </row>
    <row r="354" spans="1:23" ht="15.75" x14ac:dyDescent="0.25">
      <c r="A354" s="5"/>
      <c r="B354" s="14"/>
      <c r="C354" s="11"/>
      <c r="D354" s="338" t="s">
        <v>98</v>
      </c>
      <c r="E354" s="338"/>
      <c r="F354" s="338"/>
      <c r="G354" s="338"/>
      <c r="H354" s="338"/>
      <c r="I354" s="338"/>
      <c r="J354" s="338"/>
      <c r="K354" s="338"/>
      <c r="L354" s="338"/>
      <c r="M354" s="338"/>
      <c r="N354" s="338"/>
      <c r="O354" s="338"/>
      <c r="P354" s="338"/>
      <c r="Q354" s="338"/>
      <c r="R354" s="338"/>
      <c r="S354" s="338"/>
      <c r="T354" s="338"/>
      <c r="U354" s="338"/>
      <c r="V354" s="339"/>
      <c r="W354" s="5"/>
    </row>
    <row r="355" spans="1:23" ht="15.75" thickBot="1" x14ac:dyDescent="0.3">
      <c r="B355" s="7"/>
      <c r="C355" s="4"/>
      <c r="D355" s="4"/>
      <c r="E355" s="18" t="s">
        <v>3</v>
      </c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12"/>
    </row>
    <row r="356" spans="1:23" ht="15.75" thickBot="1" x14ac:dyDescent="0.3">
      <c r="B356" s="7"/>
      <c r="C356" s="4"/>
      <c r="D356" s="4"/>
      <c r="E356" s="13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12"/>
    </row>
    <row r="357" spans="1:23" x14ac:dyDescent="0.25">
      <c r="A357" s="5"/>
      <c r="B357" s="7"/>
      <c r="C357" s="4"/>
      <c r="D357" s="4"/>
      <c r="E357" s="25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12"/>
      <c r="W357" s="5"/>
    </row>
    <row r="358" spans="1:23" x14ac:dyDescent="0.25">
      <c r="B358" s="264" t="s">
        <v>61</v>
      </c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1:23" x14ac:dyDescent="0.25">
      <c r="B359" s="264"/>
      <c r="C359" s="265"/>
      <c r="D359" s="265"/>
      <c r="E359" s="265"/>
      <c r="F359" s="265"/>
      <c r="G359" s="265"/>
      <c r="H359" s="265"/>
      <c r="I359" s="265"/>
      <c r="J359" s="265"/>
      <c r="K359" s="265"/>
      <c r="L359" s="265"/>
      <c r="M359" s="265"/>
      <c r="N359" s="265"/>
      <c r="O359" s="265"/>
      <c r="P359" s="265"/>
      <c r="Q359" s="265"/>
      <c r="R359" s="265"/>
      <c r="S359" s="265"/>
      <c r="T359" s="265"/>
      <c r="U359" s="265"/>
      <c r="V359" s="266"/>
    </row>
    <row r="360" spans="1:23" x14ac:dyDescent="0.25">
      <c r="B360" s="327" t="s">
        <v>204</v>
      </c>
      <c r="C360" s="328"/>
      <c r="D360" s="328"/>
      <c r="E360" s="328"/>
      <c r="F360" s="328"/>
      <c r="G360" s="328"/>
      <c r="H360" s="328"/>
      <c r="I360" s="328"/>
      <c r="J360" s="328"/>
      <c r="K360" s="328"/>
      <c r="L360" s="328"/>
      <c r="M360" s="328"/>
      <c r="N360" s="328"/>
      <c r="O360" s="328"/>
      <c r="P360" s="328"/>
      <c r="Q360" s="328"/>
      <c r="R360" s="328"/>
      <c r="S360" s="328"/>
      <c r="T360" s="328"/>
      <c r="U360" s="328"/>
      <c r="V360" s="329"/>
    </row>
    <row r="361" spans="1:23" ht="16.5" customHeight="1" x14ac:dyDescent="0.25">
      <c r="B361" s="327"/>
      <c r="C361" s="328"/>
      <c r="D361" s="328"/>
      <c r="E361" s="328"/>
      <c r="F361" s="328"/>
      <c r="G361" s="328"/>
      <c r="H361" s="328"/>
      <c r="I361" s="328"/>
      <c r="J361" s="328"/>
      <c r="K361" s="328"/>
      <c r="L361" s="328"/>
      <c r="M361" s="328"/>
      <c r="N361" s="328"/>
      <c r="O361" s="328"/>
      <c r="P361" s="328"/>
      <c r="Q361" s="328"/>
      <c r="R361" s="328"/>
      <c r="S361" s="328"/>
      <c r="T361" s="328"/>
      <c r="U361" s="328"/>
      <c r="V361" s="329"/>
    </row>
    <row r="362" spans="1:23" ht="16.5" thickBot="1" x14ac:dyDescent="0.3">
      <c r="B362" s="262" t="s">
        <v>3</v>
      </c>
      <c r="C362" s="263"/>
      <c r="D362" s="263"/>
      <c r="E362" s="267"/>
      <c r="F362" s="267"/>
      <c r="G362" s="267"/>
      <c r="H362" s="267"/>
      <c r="I362" s="267"/>
      <c r="J362" s="267"/>
      <c r="K362" s="267"/>
      <c r="L362" s="267"/>
      <c r="M362" s="267"/>
      <c r="N362" s="267"/>
      <c r="O362" s="267"/>
      <c r="P362" s="267"/>
      <c r="Q362" s="267"/>
      <c r="R362" s="267"/>
      <c r="S362" s="267"/>
      <c r="T362" s="267"/>
      <c r="U362" s="267"/>
      <c r="V362" s="268"/>
    </row>
    <row r="363" spans="1:23" ht="16.5" thickBot="1" x14ac:dyDescent="0.3">
      <c r="B363" s="7"/>
      <c r="C363" s="129"/>
      <c r="D363" s="295" t="s">
        <v>62</v>
      </c>
      <c r="E363" s="295"/>
      <c r="F363" s="295"/>
      <c r="G363" s="319"/>
      <c r="H363" s="320"/>
      <c r="I363" s="320"/>
      <c r="J363" s="320"/>
      <c r="K363" s="320"/>
      <c r="L363" s="320"/>
      <c r="M363" s="320"/>
      <c r="N363" s="320"/>
      <c r="O363" s="320"/>
      <c r="P363" s="320"/>
      <c r="Q363" s="320"/>
      <c r="R363" s="320"/>
      <c r="S363" s="320"/>
      <c r="T363" s="320"/>
      <c r="U363" s="321"/>
      <c r="V363" s="52"/>
    </row>
    <row r="364" spans="1:23" ht="16.5" customHeight="1" x14ac:dyDescent="0.25">
      <c r="B364" s="327" t="s">
        <v>63</v>
      </c>
      <c r="C364" s="328"/>
      <c r="D364" s="328"/>
      <c r="E364" s="328"/>
      <c r="F364" s="328"/>
      <c r="G364" s="328"/>
      <c r="H364" s="328"/>
      <c r="I364" s="328"/>
      <c r="J364" s="328"/>
      <c r="K364" s="328"/>
      <c r="L364" s="328"/>
      <c r="M364" s="328"/>
      <c r="N364" s="328"/>
      <c r="O364" s="328"/>
      <c r="P364" s="328"/>
      <c r="Q364" s="328"/>
      <c r="R364" s="328"/>
      <c r="S364" s="328"/>
      <c r="T364" s="328"/>
      <c r="U364" s="328"/>
      <c r="V364" s="329"/>
    </row>
    <row r="365" spans="1:23" ht="16.5" customHeight="1" x14ac:dyDescent="0.25">
      <c r="B365" s="327"/>
      <c r="C365" s="328"/>
      <c r="D365" s="328"/>
      <c r="E365" s="328"/>
      <c r="F365" s="328"/>
      <c r="G365" s="328"/>
      <c r="H365" s="328"/>
      <c r="I365" s="328"/>
      <c r="J365" s="328"/>
      <c r="K365" s="328"/>
      <c r="L365" s="328"/>
      <c r="M365" s="328"/>
      <c r="N365" s="328"/>
      <c r="O365" s="328"/>
      <c r="P365" s="328"/>
      <c r="Q365" s="328"/>
      <c r="R365" s="328"/>
      <c r="S365" s="328"/>
      <c r="T365" s="328"/>
      <c r="U365" s="328"/>
      <c r="V365" s="329"/>
    </row>
    <row r="366" spans="1:23" ht="16.5" customHeight="1" thickBot="1" x14ac:dyDescent="0.3">
      <c r="B366" s="262" t="s">
        <v>3</v>
      </c>
      <c r="C366" s="263"/>
      <c r="D366" s="263"/>
      <c r="E366" s="267"/>
      <c r="F366" s="267"/>
      <c r="G366" s="267"/>
      <c r="H366" s="267"/>
      <c r="I366" s="267"/>
      <c r="J366" s="267"/>
      <c r="K366" s="267"/>
      <c r="L366" s="267"/>
      <c r="M366" s="267"/>
      <c r="N366" s="267"/>
      <c r="O366" s="267"/>
      <c r="P366" s="267"/>
      <c r="Q366" s="267"/>
      <c r="R366" s="267"/>
      <c r="S366" s="267"/>
      <c r="T366" s="267"/>
      <c r="U366" s="267"/>
      <c r="V366" s="268"/>
    </row>
    <row r="367" spans="1:23" ht="16.5" thickBot="1" x14ac:dyDescent="0.3">
      <c r="B367" s="7"/>
      <c r="C367" s="129"/>
      <c r="D367" s="295" t="s">
        <v>58</v>
      </c>
      <c r="E367" s="295"/>
      <c r="F367" s="295"/>
      <c r="G367" s="295"/>
      <c r="H367" s="310"/>
      <c r="I367" s="330"/>
      <c r="J367" s="330"/>
      <c r="K367" s="330"/>
      <c r="L367" s="330"/>
      <c r="M367" s="330"/>
      <c r="N367" s="330"/>
      <c r="O367" s="330"/>
      <c r="P367" s="330"/>
      <c r="Q367" s="330"/>
      <c r="R367" s="330"/>
      <c r="S367" s="330"/>
      <c r="T367" s="330"/>
      <c r="U367" s="331"/>
      <c r="V367" s="52"/>
    </row>
    <row r="368" spans="1:23" ht="15.75" x14ac:dyDescent="0.25">
      <c r="B368" s="7"/>
      <c r="C368" s="11"/>
      <c r="D368" s="65"/>
      <c r="E368" s="65"/>
      <c r="F368" s="65"/>
      <c r="G368" s="65"/>
      <c r="H368" s="335"/>
      <c r="I368" s="336"/>
      <c r="J368" s="336"/>
      <c r="K368" s="336"/>
      <c r="L368" s="336"/>
      <c r="M368" s="336"/>
      <c r="N368" s="336"/>
      <c r="O368" s="336"/>
      <c r="P368" s="336"/>
      <c r="Q368" s="336"/>
      <c r="R368" s="336"/>
      <c r="S368" s="336"/>
      <c r="T368" s="336"/>
      <c r="U368" s="337"/>
      <c r="V368" s="52"/>
    </row>
    <row r="369" spans="2:22" ht="15.75" thickBot="1" x14ac:dyDescent="0.3">
      <c r="B369" s="66"/>
      <c r="C369" s="67"/>
      <c r="D369" s="67"/>
      <c r="E369" s="68"/>
      <c r="F369" s="68"/>
      <c r="G369" s="68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70"/>
    </row>
  </sheetData>
  <sheetProtection algorithmName="SHA-512" hashValue="b5MmNH/shJIot47cXCU2pmGbYSLD42/eEwv4hVRTXz7D7kuiQ8SNvyEDakFA+VkDwOdH5nRzr0Y70UmH+3/DNw==" saltValue="IEeoc+UrVQKSxb85SzISyw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30 I330 C338 E339 C345 H345 C350 E352 E356 C363 G363 C367 H367" name="RSE"/>
    <protectedRange sqref="C269 E272 I272 G273 C278 F279 H280 C284 G285:N290 C297 G298:N303 C310 G311 F313 C318" name="COMMERCIALE"/>
    <protectedRange sqref="C205 E206 C210 F211:F212 J213 C217 L217 E223 H223 F224 C228 G228 C232 G233 E236 I236 C241 E243 I243 C246 E248 I248 C252:C254 C258 E260 I260" name="LOGISTIQUE"/>
    <protectedRange sqref="C90 E92:E96 C104 G104 C111 C115:C119 G119 C123 E128 C132 G132 C139 G139 C146:C150 G150 C154 C160 G160 C167 H167 C174 G174 C181:C185 G185 C189 E194" name="APPROVISIONNEMENT"/>
    <protectedRange sqref="C46 E48 E51 E54 C59 E60 C67 E68 C75 E77 E80" name="PRESTATIONS"/>
    <protectedRange sqref="E35 E37" name="FOURNISSEUR"/>
  </protectedRanges>
  <mergeCells count="277">
    <mergeCell ref="E302:F303"/>
    <mergeCell ref="G302:H303"/>
    <mergeCell ref="I302:J303"/>
    <mergeCell ref="K302:L303"/>
    <mergeCell ref="M302:N303"/>
    <mergeCell ref="B249:V250"/>
    <mergeCell ref="B263:V265"/>
    <mergeCell ref="B266:V267"/>
    <mergeCell ref="B268:D268"/>
    <mergeCell ref="F260:H260"/>
    <mergeCell ref="I260:U260"/>
    <mergeCell ref="B283:D283"/>
    <mergeCell ref="D258:V258"/>
    <mergeCell ref="B251:D251"/>
    <mergeCell ref="B255:V256"/>
    <mergeCell ref="B257:D257"/>
    <mergeCell ref="D279:E279"/>
    <mergeCell ref="D280:G280"/>
    <mergeCell ref="H280:U280"/>
    <mergeCell ref="D284:V284"/>
    <mergeCell ref="B281:V282"/>
    <mergeCell ref="B275:V276"/>
    <mergeCell ref="B277:D277"/>
    <mergeCell ref="E277:V277"/>
    <mergeCell ref="D269:V269"/>
    <mergeCell ref="F272:H272"/>
    <mergeCell ref="D270:G270"/>
    <mergeCell ref="D273:F273"/>
    <mergeCell ref="G273:U273"/>
    <mergeCell ref="D278:F278"/>
    <mergeCell ref="I272:U272"/>
    <mergeCell ref="B214:V215"/>
    <mergeCell ref="B239:V239"/>
    <mergeCell ref="B240:D240"/>
    <mergeCell ref="B227:D227"/>
    <mergeCell ref="E227:V227"/>
    <mergeCell ref="D228:F228"/>
    <mergeCell ref="G228:U228"/>
    <mergeCell ref="B219:V220"/>
    <mergeCell ref="D212:E212"/>
    <mergeCell ref="B237:V238"/>
    <mergeCell ref="D232:V232"/>
    <mergeCell ref="D233:F233"/>
    <mergeCell ref="F236:H236"/>
    <mergeCell ref="B225:V226"/>
    <mergeCell ref="B229:V230"/>
    <mergeCell ref="B231:D231"/>
    <mergeCell ref="B216:D216"/>
    <mergeCell ref="C224:E224"/>
    <mergeCell ref="D217:K217"/>
    <mergeCell ref="F223:G223"/>
    <mergeCell ref="B114:D114"/>
    <mergeCell ref="D115:F115"/>
    <mergeCell ref="D116:F116"/>
    <mergeCell ref="D117:F117"/>
    <mergeCell ref="D118:F118"/>
    <mergeCell ref="D210:V210"/>
    <mergeCell ref="D213:I213"/>
    <mergeCell ref="J213:U213"/>
    <mergeCell ref="C223:D223"/>
    <mergeCell ref="D126:V126"/>
    <mergeCell ref="D123:E123"/>
    <mergeCell ref="F123:U125"/>
    <mergeCell ref="B209:D209"/>
    <mergeCell ref="D205:V205"/>
    <mergeCell ref="E206:U206"/>
    <mergeCell ref="B204:D204"/>
    <mergeCell ref="E204:V204"/>
    <mergeCell ref="B151:V152"/>
    <mergeCell ref="B153:D153"/>
    <mergeCell ref="E153:V153"/>
    <mergeCell ref="D154:E154"/>
    <mergeCell ref="F154:U156"/>
    <mergeCell ref="B171:V172"/>
    <mergeCell ref="B173:D173"/>
    <mergeCell ref="B64:V65"/>
    <mergeCell ref="B66:D66"/>
    <mergeCell ref="F248:H248"/>
    <mergeCell ref="I248:U248"/>
    <mergeCell ref="B244:V244"/>
    <mergeCell ref="B245:D245"/>
    <mergeCell ref="B129:V130"/>
    <mergeCell ref="B131:D131"/>
    <mergeCell ref="E131:V131"/>
    <mergeCell ref="D132:F132"/>
    <mergeCell ref="G132:U132"/>
    <mergeCell ref="B120:V121"/>
    <mergeCell ref="B122:D122"/>
    <mergeCell ref="E122:V122"/>
    <mergeCell ref="B112:V113"/>
    <mergeCell ref="B108:V109"/>
    <mergeCell ref="B110:D110"/>
    <mergeCell ref="E110:V110"/>
    <mergeCell ref="D67:V67"/>
    <mergeCell ref="D79:V79"/>
    <mergeCell ref="D76:V76"/>
    <mergeCell ref="B101:V102"/>
    <mergeCell ref="B103:D103"/>
    <mergeCell ref="E103:V103"/>
    <mergeCell ref="D104:F104"/>
    <mergeCell ref="G104:U107"/>
    <mergeCell ref="B99:V100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92:U97"/>
    <mergeCell ref="D91:U91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73:V173"/>
    <mergeCell ref="D174:F174"/>
    <mergeCell ref="G174:U177"/>
    <mergeCell ref="B178:V179"/>
    <mergeCell ref="B180:D180"/>
    <mergeCell ref="D181:F181"/>
    <mergeCell ref="D182:F182"/>
    <mergeCell ref="D183:F183"/>
    <mergeCell ref="D184:F184"/>
    <mergeCell ref="B134:V135"/>
    <mergeCell ref="B136:V137"/>
    <mergeCell ref="B138:D138"/>
    <mergeCell ref="E138:V138"/>
    <mergeCell ref="D139:F139"/>
    <mergeCell ref="G139:U142"/>
    <mergeCell ref="B143:V144"/>
    <mergeCell ref="B145:D145"/>
    <mergeCell ref="D146:F146"/>
    <mergeCell ref="D147:F147"/>
    <mergeCell ref="D148:F148"/>
    <mergeCell ref="D149:F149"/>
    <mergeCell ref="D150:F150"/>
    <mergeCell ref="G150:U150"/>
    <mergeCell ref="B169:V170"/>
    <mergeCell ref="B164:V165"/>
    <mergeCell ref="B166:D166"/>
    <mergeCell ref="E166:V166"/>
    <mergeCell ref="D167:G167"/>
    <mergeCell ref="H167:U167"/>
    <mergeCell ref="D192:V192"/>
    <mergeCell ref="B186:V187"/>
    <mergeCell ref="B188:D188"/>
    <mergeCell ref="E188:V188"/>
    <mergeCell ref="D189:E189"/>
    <mergeCell ref="F189:U191"/>
    <mergeCell ref="B197:V199"/>
    <mergeCell ref="B200:V201"/>
    <mergeCell ref="D211:E211"/>
    <mergeCell ref="B202:V203"/>
    <mergeCell ref="B207:V208"/>
    <mergeCell ref="I285:J286"/>
    <mergeCell ref="G287:H288"/>
    <mergeCell ref="G285:H286"/>
    <mergeCell ref="E287:F288"/>
    <mergeCell ref="E285:F286"/>
    <mergeCell ref="B294:V295"/>
    <mergeCell ref="E292:N292"/>
    <mergeCell ref="E291:N291"/>
    <mergeCell ref="M287:N288"/>
    <mergeCell ref="M285:N286"/>
    <mergeCell ref="K287:L288"/>
    <mergeCell ref="K285:L286"/>
    <mergeCell ref="I287:J288"/>
    <mergeCell ref="E289:F290"/>
    <mergeCell ref="G289:H290"/>
    <mergeCell ref="I289:J290"/>
    <mergeCell ref="K289:L290"/>
    <mergeCell ref="M289:N290"/>
    <mergeCell ref="B349:D349"/>
    <mergeCell ref="B333:V334"/>
    <mergeCell ref="B335:V336"/>
    <mergeCell ref="B337:D337"/>
    <mergeCell ref="B342:V343"/>
    <mergeCell ref="B344:D344"/>
    <mergeCell ref="E344:V344"/>
    <mergeCell ref="D338:I338"/>
    <mergeCell ref="E339:U340"/>
    <mergeCell ref="D345:G345"/>
    <mergeCell ref="H345:U346"/>
    <mergeCell ref="B347:V348"/>
    <mergeCell ref="H367:U368"/>
    <mergeCell ref="G363:U363"/>
    <mergeCell ref="D354:V354"/>
    <mergeCell ref="D351:V351"/>
    <mergeCell ref="D350:V350"/>
    <mergeCell ref="B366:D366"/>
    <mergeCell ref="D363:F363"/>
    <mergeCell ref="D367:G367"/>
    <mergeCell ref="B364:V365"/>
    <mergeCell ref="E366:V366"/>
    <mergeCell ref="B360:V361"/>
    <mergeCell ref="B362:D362"/>
    <mergeCell ref="E362:V362"/>
    <mergeCell ref="B358:V359"/>
    <mergeCell ref="E352:U353"/>
    <mergeCell ref="I330:U331"/>
    <mergeCell ref="D330:H330"/>
    <mergeCell ref="E300:F301"/>
    <mergeCell ref="G300:H301"/>
    <mergeCell ref="D119:F119"/>
    <mergeCell ref="G119:U119"/>
    <mergeCell ref="D254:F254"/>
    <mergeCell ref="D253:F253"/>
    <mergeCell ref="D252:F252"/>
    <mergeCell ref="D241:V241"/>
    <mergeCell ref="F243:H243"/>
    <mergeCell ref="I236:U236"/>
    <mergeCell ref="I243:U243"/>
    <mergeCell ref="D246:V246"/>
    <mergeCell ref="B157:V158"/>
    <mergeCell ref="B159:D159"/>
    <mergeCell ref="E159:V159"/>
    <mergeCell ref="D160:F160"/>
    <mergeCell ref="G160:U163"/>
    <mergeCell ref="D185:F185"/>
    <mergeCell ref="G185:U185"/>
    <mergeCell ref="D234:E234"/>
    <mergeCell ref="H223:U223"/>
    <mergeCell ref="B221:V222"/>
    <mergeCell ref="I300:J301"/>
    <mergeCell ref="K300:L301"/>
    <mergeCell ref="M300:N301"/>
    <mergeCell ref="B296:D296"/>
    <mergeCell ref="B327:V328"/>
    <mergeCell ref="B329:D329"/>
    <mergeCell ref="E329:V329"/>
    <mergeCell ref="E304:N304"/>
    <mergeCell ref="E305:N305"/>
    <mergeCell ref="B316:V317"/>
    <mergeCell ref="B324:V326"/>
    <mergeCell ref="C318:U321"/>
    <mergeCell ref="E298:F299"/>
    <mergeCell ref="G298:H299"/>
    <mergeCell ref="I298:J299"/>
    <mergeCell ref="D297:V297"/>
    <mergeCell ref="K298:L299"/>
    <mergeCell ref="M298:N299"/>
    <mergeCell ref="B307:V308"/>
    <mergeCell ref="B309:D309"/>
    <mergeCell ref="D310:V310"/>
    <mergeCell ref="D311:F311"/>
    <mergeCell ref="D312:E312"/>
    <mergeCell ref="F313:T314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11 L217:L218">
      <formula1>0</formula1>
    </dataValidation>
    <dataValidation type="whole" operator="greaterThanOrEqual" allowBlank="1" showInputMessage="1" showErrorMessage="1" error="Saisir une quantité supérieur ou égale à 0 (nombre entier)." sqref="F212">
      <formula1>0</formula1>
    </dataValidation>
    <dataValidation type="time" operator="greaterThanOrEqual" allowBlank="1" showInputMessage="1" showErrorMessage="1" error="Saisir une heure supérieur ou égale à 00:00." prompt="Saisir au format hh:mm." sqref="F224 G233">
      <formula1>0</formula1>
    </dataValidation>
    <dataValidation type="decimal" operator="greaterThanOrEqual" allowBlank="1" showInputMessage="1" showErrorMessage="1" error="Saisir un pourcentage supérieur ou égale à 0%." sqref="G311 F279">
      <formula1>0</formula1>
    </dataValidation>
    <dataValidation type="decimal" operator="greaterThan" allowBlank="1" showInputMessage="1" showErrorMessage="1" error="Saisir au format % et de indiquer le délais de paiement ci-dessus." sqref="G287:N288 G300:N301">
      <formula1>0</formula1>
    </dataValidation>
    <dataValidation operator="greaterThan" allowBlank="1" showInputMessage="1" showErrorMessage="1" error="Saisir au format % et de indiquer le délais de paiement ci-dessus." sqref="G289:N290 G302:N303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C205 C246 C269 C210 C228 C232 C310 E236 E260 E243 C241 C132:C133 C258 C252:C254 C123 E248 E128 C46 C167:C168 C154 C345 C59 C111 E194 C284 C297 C330 E356:E357 C338:C341 C367 C363 C350 C189 E272 E274 C280 C115:C119 C104 C146:C150 C139 C160 C181:C185 C174 C217 C278 C90 C98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B22" sqref="B22"/>
    </sheetView>
  </sheetViews>
  <sheetFormatPr baseColWidth="10" defaultRowHeight="15" x14ac:dyDescent="0.25"/>
  <cols>
    <col min="1" max="1" width="5.7109375" style="9" customWidth="1"/>
    <col min="2" max="5" width="42.7109375" style="218" customWidth="1"/>
    <col min="6" max="6" width="5.7109375" style="9" customWidth="1"/>
    <col min="7" max="16384" width="11.42578125" style="6"/>
  </cols>
  <sheetData>
    <row r="1" spans="1:6" x14ac:dyDescent="0.25">
      <c r="B1" s="425" t="s">
        <v>110</v>
      </c>
      <c r="C1" s="425"/>
      <c r="D1" s="425"/>
      <c r="E1" s="425"/>
    </row>
    <row r="2" spans="1:6" ht="15.75" thickBot="1" x14ac:dyDescent="0.3">
      <c r="B2" s="425"/>
      <c r="C2" s="425"/>
      <c r="D2" s="425"/>
      <c r="E2" s="425"/>
    </row>
    <row r="3" spans="1:6" ht="28.5" thickBot="1" x14ac:dyDescent="0.3">
      <c r="B3" s="247" t="s">
        <v>12</v>
      </c>
      <c r="C3" s="247" t="s">
        <v>13</v>
      </c>
      <c r="D3" s="248" t="s">
        <v>14</v>
      </c>
      <c r="E3" s="10" t="s">
        <v>15</v>
      </c>
    </row>
    <row r="4" spans="1:6" ht="28.5" customHeight="1" x14ac:dyDescent="0.25">
      <c r="B4" s="249"/>
      <c r="C4" s="249"/>
      <c r="D4" s="250"/>
      <c r="E4" s="251"/>
    </row>
    <row r="5" spans="1:6" ht="28.5" customHeight="1" x14ac:dyDescent="0.25">
      <c r="B5" s="249"/>
      <c r="C5" s="252"/>
      <c r="D5" s="253"/>
      <c r="E5" s="254"/>
    </row>
    <row r="6" spans="1:6" s="42" customFormat="1" ht="28.5" customHeight="1" x14ac:dyDescent="0.25">
      <c r="A6" s="9"/>
      <c r="B6" s="249"/>
      <c r="C6" s="252"/>
      <c r="D6" s="253"/>
      <c r="E6" s="254"/>
      <c r="F6" s="9"/>
    </row>
    <row r="7" spans="1:6" s="42" customFormat="1" ht="28.5" customHeight="1" x14ac:dyDescent="0.25">
      <c r="A7" s="9"/>
      <c r="B7" s="249"/>
      <c r="C7" s="252"/>
      <c r="D7" s="253"/>
      <c r="E7" s="254"/>
      <c r="F7" s="9"/>
    </row>
    <row r="8" spans="1:6" s="42" customFormat="1" ht="28.5" customHeight="1" x14ac:dyDescent="0.25">
      <c r="A8" s="9"/>
      <c r="B8" s="249"/>
      <c r="C8" s="252"/>
      <c r="D8" s="253"/>
      <c r="E8" s="254"/>
      <c r="F8" s="9"/>
    </row>
    <row r="9" spans="1:6" s="42" customFormat="1" ht="28.5" customHeight="1" x14ac:dyDescent="0.25">
      <c r="A9" s="9"/>
      <c r="B9" s="249"/>
      <c r="C9" s="252"/>
      <c r="D9" s="253"/>
      <c r="E9" s="254"/>
      <c r="F9" s="9"/>
    </row>
    <row r="10" spans="1:6" s="42" customFormat="1" ht="28.5" customHeight="1" x14ac:dyDescent="0.25">
      <c r="A10" s="9"/>
      <c r="B10" s="249"/>
      <c r="C10" s="252"/>
      <c r="D10" s="253"/>
      <c r="E10" s="254"/>
      <c r="F10" s="9"/>
    </row>
    <row r="11" spans="1:6" s="42" customFormat="1" ht="28.5" customHeight="1" x14ac:dyDescent="0.25">
      <c r="A11" s="9"/>
      <c r="B11" s="249"/>
      <c r="C11" s="252"/>
      <c r="D11" s="253"/>
      <c r="E11" s="254"/>
      <c r="F11" s="9"/>
    </row>
    <row r="12" spans="1:6" s="42" customFormat="1" ht="28.5" customHeight="1" x14ac:dyDescent="0.25">
      <c r="A12" s="9"/>
      <c r="B12" s="249"/>
      <c r="C12" s="252"/>
      <c r="D12" s="253"/>
      <c r="E12" s="254"/>
      <c r="F12" s="9"/>
    </row>
    <row r="13" spans="1:6" s="42" customFormat="1" ht="28.5" customHeight="1" x14ac:dyDescent="0.25">
      <c r="A13" s="9"/>
      <c r="B13" s="249"/>
      <c r="C13" s="252"/>
      <c r="D13" s="253"/>
      <c r="E13" s="254"/>
      <c r="F13" s="9"/>
    </row>
    <row r="14" spans="1:6" s="42" customFormat="1" ht="28.5" customHeight="1" x14ac:dyDescent="0.25">
      <c r="A14" s="9"/>
      <c r="B14" s="249"/>
      <c r="C14" s="252"/>
      <c r="D14" s="253"/>
      <c r="E14" s="254"/>
      <c r="F14" s="9"/>
    </row>
    <row r="15" spans="1:6" s="42" customFormat="1" ht="28.5" customHeight="1" x14ac:dyDescent="0.25">
      <c r="A15" s="9"/>
      <c r="B15" s="249"/>
      <c r="C15" s="252"/>
      <c r="D15" s="253"/>
      <c r="E15" s="254"/>
      <c r="F15" s="9"/>
    </row>
    <row r="16" spans="1:6" s="42" customFormat="1" ht="28.5" customHeight="1" x14ac:dyDescent="0.25">
      <c r="A16" s="9"/>
      <c r="B16" s="249"/>
      <c r="C16" s="252"/>
      <c r="D16" s="253"/>
      <c r="E16" s="254"/>
      <c r="F16" s="9"/>
    </row>
    <row r="17" spans="1:6" s="42" customFormat="1" ht="28.5" customHeight="1" x14ac:dyDescent="0.25">
      <c r="A17" s="9"/>
      <c r="B17" s="249"/>
      <c r="C17" s="252"/>
      <c r="D17" s="253"/>
      <c r="E17" s="254"/>
      <c r="F17" s="9"/>
    </row>
    <row r="18" spans="1:6" s="42" customFormat="1" ht="28.5" customHeight="1" x14ac:dyDescent="0.25">
      <c r="A18" s="9"/>
      <c r="B18" s="249"/>
      <c r="C18" s="252"/>
      <c r="D18" s="253"/>
      <c r="E18" s="254"/>
      <c r="F18" s="9"/>
    </row>
    <row r="19" spans="1:6" s="42" customFormat="1" ht="28.5" customHeight="1" x14ac:dyDescent="0.25">
      <c r="A19" s="9"/>
      <c r="B19" s="249"/>
      <c r="C19" s="252"/>
      <c r="D19" s="253"/>
      <c r="E19" s="254"/>
      <c r="F19" s="9"/>
    </row>
    <row r="20" spans="1:6" s="42" customFormat="1" ht="28.5" customHeight="1" x14ac:dyDescent="0.25">
      <c r="A20" s="9"/>
      <c r="B20" s="249"/>
      <c r="C20" s="252"/>
      <c r="D20" s="253"/>
      <c r="E20" s="254"/>
      <c r="F20" s="9"/>
    </row>
    <row r="21" spans="1:6" s="42" customFormat="1" ht="28.5" customHeight="1" x14ac:dyDescent="0.25">
      <c r="A21" s="9"/>
      <c r="B21" s="249"/>
      <c r="C21" s="252"/>
      <c r="D21" s="253"/>
      <c r="E21" s="254"/>
      <c r="F21" s="9"/>
    </row>
    <row r="22" spans="1:6" s="42" customFormat="1" ht="28.5" customHeight="1" x14ac:dyDescent="0.25">
      <c r="A22" s="9"/>
      <c r="B22" s="249"/>
      <c r="C22" s="252"/>
      <c r="D22" s="253"/>
      <c r="E22" s="254"/>
      <c r="F22" s="9"/>
    </row>
    <row r="23" spans="1:6" s="42" customFormat="1" ht="28.5" customHeight="1" x14ac:dyDescent="0.25">
      <c r="A23" s="9"/>
      <c r="B23" s="249"/>
      <c r="C23" s="252"/>
      <c r="D23" s="253"/>
      <c r="E23" s="254"/>
      <c r="F23" s="9"/>
    </row>
    <row r="24" spans="1:6" s="42" customFormat="1" ht="28.5" customHeight="1" x14ac:dyDescent="0.25">
      <c r="A24" s="9"/>
      <c r="B24" s="249"/>
      <c r="C24" s="252"/>
      <c r="D24" s="253"/>
      <c r="E24" s="254"/>
      <c r="F24" s="9"/>
    </row>
    <row r="25" spans="1:6" s="42" customFormat="1" ht="28.5" customHeight="1" x14ac:dyDescent="0.25">
      <c r="A25" s="9"/>
      <c r="B25" s="249"/>
      <c r="C25" s="252"/>
      <c r="D25" s="253"/>
      <c r="E25" s="254"/>
      <c r="F25" s="9"/>
    </row>
    <row r="26" spans="1:6" s="42" customFormat="1" ht="28.5" customHeight="1" x14ac:dyDescent="0.25">
      <c r="A26" s="9"/>
      <c r="B26" s="249"/>
      <c r="C26" s="252"/>
      <c r="D26" s="253"/>
      <c r="E26" s="254"/>
      <c r="F26" s="9"/>
    </row>
    <row r="27" spans="1:6" s="42" customFormat="1" ht="28.5" customHeight="1" x14ac:dyDescent="0.25">
      <c r="A27" s="9"/>
      <c r="B27" s="249"/>
      <c r="C27" s="252"/>
      <c r="D27" s="253"/>
      <c r="E27" s="254"/>
      <c r="F27" s="9"/>
    </row>
    <row r="28" spans="1:6" s="42" customFormat="1" ht="28.5" customHeight="1" x14ac:dyDescent="0.25">
      <c r="A28" s="9"/>
      <c r="B28" s="249"/>
      <c r="C28" s="252"/>
      <c r="D28" s="253"/>
      <c r="E28" s="254"/>
      <c r="F28" s="9"/>
    </row>
    <row r="29" spans="1:6" s="42" customFormat="1" ht="28.5" customHeight="1" x14ac:dyDescent="0.25">
      <c r="A29" s="9"/>
      <c r="B29" s="249"/>
      <c r="C29" s="252"/>
      <c r="D29" s="253"/>
      <c r="E29" s="254"/>
      <c r="F29" s="9"/>
    </row>
    <row r="30" spans="1:6" s="42" customFormat="1" ht="28.5" customHeight="1" x14ac:dyDescent="0.25">
      <c r="A30" s="9"/>
      <c r="B30" s="249"/>
      <c r="C30" s="252"/>
      <c r="D30" s="253"/>
      <c r="E30" s="254"/>
      <c r="F30" s="9"/>
    </row>
    <row r="31" spans="1:6" s="42" customFormat="1" ht="28.5" customHeight="1" x14ac:dyDescent="0.25">
      <c r="A31" s="9"/>
      <c r="B31" s="249"/>
      <c r="C31" s="252"/>
      <c r="D31" s="253"/>
      <c r="E31" s="254"/>
      <c r="F31" s="9"/>
    </row>
    <row r="32" spans="1:6" s="42" customFormat="1" ht="28.5" customHeight="1" x14ac:dyDescent="0.25">
      <c r="A32" s="9"/>
      <c r="B32" s="249"/>
      <c r="C32" s="252"/>
      <c r="D32" s="253"/>
      <c r="E32" s="254"/>
      <c r="F32" s="9"/>
    </row>
    <row r="33" spans="1:6" s="42" customFormat="1" ht="28.5" customHeight="1" x14ac:dyDescent="0.25">
      <c r="A33" s="9"/>
      <c r="B33" s="249"/>
      <c r="C33" s="252"/>
      <c r="D33" s="253"/>
      <c r="E33" s="254"/>
      <c r="F33" s="9"/>
    </row>
    <row r="34" spans="1:6" s="42" customFormat="1" ht="28.5" customHeight="1" x14ac:dyDescent="0.25">
      <c r="A34" s="9"/>
      <c r="B34" s="249"/>
      <c r="C34" s="252"/>
      <c r="D34" s="253"/>
      <c r="E34" s="254"/>
      <c r="F34" s="9"/>
    </row>
    <row r="35" spans="1:6" s="42" customFormat="1" ht="28.5" customHeight="1" x14ac:dyDescent="0.25">
      <c r="A35" s="9"/>
      <c r="B35" s="249"/>
      <c r="C35" s="252"/>
      <c r="D35" s="253"/>
      <c r="E35" s="254"/>
      <c r="F35" s="9"/>
    </row>
    <row r="36" spans="1:6" s="42" customFormat="1" ht="28.5" customHeight="1" x14ac:dyDescent="0.25">
      <c r="A36" s="9"/>
      <c r="B36" s="249"/>
      <c r="C36" s="252"/>
      <c r="D36" s="253"/>
      <c r="E36" s="254"/>
      <c r="F36" s="9"/>
    </row>
    <row r="37" spans="1:6" s="42" customFormat="1" ht="28.5" customHeight="1" x14ac:dyDescent="0.25">
      <c r="A37" s="9"/>
      <c r="B37" s="249"/>
      <c r="C37" s="252"/>
      <c r="D37" s="253"/>
      <c r="E37" s="254"/>
      <c r="F37" s="9"/>
    </row>
    <row r="38" spans="1:6" s="42" customFormat="1" ht="28.5" customHeight="1" x14ac:dyDescent="0.25">
      <c r="A38" s="9"/>
      <c r="B38" s="249"/>
      <c r="C38" s="252"/>
      <c r="D38" s="253"/>
      <c r="E38" s="254"/>
      <c r="F38" s="9"/>
    </row>
    <row r="39" spans="1:6" s="42" customFormat="1" ht="28.5" customHeight="1" x14ac:dyDescent="0.25">
      <c r="A39" s="9"/>
      <c r="B39" s="249"/>
      <c r="C39" s="252"/>
      <c r="D39" s="253"/>
      <c r="E39" s="254"/>
      <c r="F39" s="9"/>
    </row>
    <row r="40" spans="1:6" s="42" customFormat="1" ht="28.5" customHeight="1" x14ac:dyDescent="0.25">
      <c r="A40" s="9"/>
      <c r="B40" s="249"/>
      <c r="C40" s="252"/>
      <c r="D40" s="253"/>
      <c r="E40" s="254"/>
      <c r="F40" s="9"/>
    </row>
    <row r="41" spans="1:6" s="42" customFormat="1" ht="28.5" customHeight="1" x14ac:dyDescent="0.25">
      <c r="A41" s="9"/>
      <c r="B41" s="249"/>
      <c r="C41" s="252"/>
      <c r="D41" s="253"/>
      <c r="E41" s="254"/>
      <c r="F41" s="9"/>
    </row>
    <row r="42" spans="1:6" s="42" customFormat="1" ht="28.5" customHeight="1" x14ac:dyDescent="0.25">
      <c r="A42" s="9"/>
      <c r="B42" s="249"/>
      <c r="C42" s="252"/>
      <c r="D42" s="253"/>
      <c r="E42" s="254"/>
      <c r="F42" s="9"/>
    </row>
    <row r="43" spans="1:6" s="42" customFormat="1" ht="28.5" customHeight="1" x14ac:dyDescent="0.25">
      <c r="A43" s="9"/>
      <c r="B43" s="249"/>
      <c r="C43" s="252"/>
      <c r="D43" s="253"/>
      <c r="E43" s="254"/>
      <c r="F43" s="9"/>
    </row>
    <row r="44" spans="1:6" s="42" customFormat="1" ht="28.5" customHeight="1" x14ac:dyDescent="0.25">
      <c r="A44" s="9"/>
      <c r="B44" s="249"/>
      <c r="C44" s="252"/>
      <c r="D44" s="253"/>
      <c r="E44" s="254"/>
      <c r="F44" s="9"/>
    </row>
    <row r="45" spans="1:6" s="42" customFormat="1" ht="28.5" customHeight="1" x14ac:dyDescent="0.25">
      <c r="A45" s="9"/>
      <c r="B45" s="249"/>
      <c r="C45" s="252"/>
      <c r="D45" s="253"/>
      <c r="E45" s="254"/>
      <c r="F45" s="9"/>
    </row>
    <row r="46" spans="1:6" s="42" customFormat="1" ht="28.5" customHeight="1" x14ac:dyDescent="0.25">
      <c r="A46" s="9"/>
      <c r="B46" s="249"/>
      <c r="C46" s="252"/>
      <c r="D46" s="253"/>
      <c r="E46" s="254"/>
      <c r="F46" s="9"/>
    </row>
    <row r="47" spans="1:6" s="42" customFormat="1" ht="28.5" customHeight="1" x14ac:dyDescent="0.25">
      <c r="A47" s="9"/>
      <c r="B47" s="249"/>
      <c r="C47" s="252"/>
      <c r="D47" s="253"/>
      <c r="E47" s="254"/>
      <c r="F47" s="9"/>
    </row>
    <row r="48" spans="1:6" s="42" customFormat="1" ht="28.5" customHeight="1" x14ac:dyDescent="0.25">
      <c r="A48" s="9"/>
      <c r="B48" s="249"/>
      <c r="C48" s="252"/>
      <c r="D48" s="253"/>
      <c r="E48" s="254"/>
      <c r="F48" s="9"/>
    </row>
    <row r="49" spans="1:6" s="42" customFormat="1" ht="28.5" customHeight="1" x14ac:dyDescent="0.25">
      <c r="A49" s="9"/>
      <c r="B49" s="249"/>
      <c r="C49" s="252"/>
      <c r="D49" s="253"/>
      <c r="E49" s="254"/>
      <c r="F49" s="9"/>
    </row>
    <row r="50" spans="1:6" s="42" customFormat="1" ht="28.5" customHeight="1" x14ac:dyDescent="0.25">
      <c r="A50" s="9"/>
      <c r="B50" s="249"/>
      <c r="C50" s="252"/>
      <c r="D50" s="253"/>
      <c r="E50" s="254"/>
      <c r="F50" s="9"/>
    </row>
    <row r="51" spans="1:6" s="42" customFormat="1" ht="28.5" customHeight="1" x14ac:dyDescent="0.25">
      <c r="A51" s="9"/>
      <c r="B51" s="249"/>
      <c r="C51" s="252"/>
      <c r="D51" s="253"/>
      <c r="E51" s="254"/>
      <c r="F51" s="9"/>
    </row>
    <row r="52" spans="1:6" s="42" customFormat="1" ht="28.5" customHeight="1" x14ac:dyDescent="0.25">
      <c r="A52" s="9"/>
      <c r="B52" s="249"/>
      <c r="C52" s="252"/>
      <c r="D52" s="253"/>
      <c r="E52" s="254"/>
      <c r="F52" s="9"/>
    </row>
    <row r="53" spans="1:6" s="42" customFormat="1" ht="28.5" customHeight="1" x14ac:dyDescent="0.25">
      <c r="A53" s="9"/>
      <c r="B53" s="249"/>
      <c r="C53" s="252"/>
      <c r="D53" s="253"/>
      <c r="E53" s="254"/>
      <c r="F53" s="9"/>
    </row>
    <row r="54" spans="1:6" s="42" customFormat="1" ht="28.5" customHeight="1" x14ac:dyDescent="0.25">
      <c r="A54" s="9"/>
      <c r="B54" s="249"/>
      <c r="C54" s="252"/>
      <c r="D54" s="253"/>
      <c r="E54" s="254"/>
      <c r="F54" s="9"/>
    </row>
    <row r="55" spans="1:6" s="42" customFormat="1" ht="28.5" customHeight="1" x14ac:dyDescent="0.25">
      <c r="A55" s="9"/>
      <c r="B55" s="249"/>
      <c r="C55" s="252"/>
      <c r="D55" s="253"/>
      <c r="E55" s="254"/>
      <c r="F55" s="9"/>
    </row>
    <row r="56" spans="1:6" s="42" customFormat="1" ht="28.5" customHeight="1" x14ac:dyDescent="0.25">
      <c r="A56" s="9"/>
      <c r="B56" s="249"/>
      <c r="C56" s="252"/>
      <c r="D56" s="253"/>
      <c r="E56" s="254"/>
      <c r="F56" s="9"/>
    </row>
    <row r="57" spans="1:6" s="42" customFormat="1" ht="28.5" customHeight="1" x14ac:dyDescent="0.25">
      <c r="A57" s="9"/>
      <c r="B57" s="249"/>
      <c r="C57" s="252"/>
      <c r="D57" s="253"/>
      <c r="E57" s="254"/>
      <c r="F57" s="9"/>
    </row>
    <row r="58" spans="1:6" s="42" customFormat="1" ht="28.5" customHeight="1" x14ac:dyDescent="0.25">
      <c r="A58" s="9"/>
      <c r="B58" s="249"/>
      <c r="C58" s="252"/>
      <c r="D58" s="253"/>
      <c r="E58" s="254"/>
      <c r="F58" s="9"/>
    </row>
    <row r="59" spans="1:6" s="42" customFormat="1" ht="28.5" customHeight="1" x14ac:dyDescent="0.25">
      <c r="A59" s="9"/>
      <c r="B59" s="249"/>
      <c r="C59" s="252"/>
      <c r="D59" s="253"/>
      <c r="E59" s="254"/>
      <c r="F59" s="9"/>
    </row>
    <row r="60" spans="1:6" s="42" customFormat="1" ht="28.5" customHeight="1" x14ac:dyDescent="0.25">
      <c r="A60" s="9"/>
      <c r="B60" s="249"/>
      <c r="C60" s="252"/>
      <c r="D60" s="253"/>
      <c r="E60" s="254"/>
      <c r="F60" s="9"/>
    </row>
    <row r="61" spans="1:6" s="42" customFormat="1" ht="28.5" customHeight="1" x14ac:dyDescent="0.25">
      <c r="A61" s="9"/>
      <c r="B61" s="249"/>
      <c r="C61" s="252"/>
      <c r="D61" s="253"/>
      <c r="E61" s="254"/>
      <c r="F61" s="9"/>
    </row>
    <row r="62" spans="1:6" s="42" customFormat="1" ht="28.5" customHeight="1" x14ac:dyDescent="0.25">
      <c r="A62" s="9"/>
      <c r="B62" s="249"/>
      <c r="C62" s="252"/>
      <c r="D62" s="253"/>
      <c r="E62" s="254"/>
      <c r="F62" s="9"/>
    </row>
    <row r="63" spans="1:6" s="42" customFormat="1" ht="28.5" customHeight="1" x14ac:dyDescent="0.25">
      <c r="A63" s="9"/>
      <c r="B63" s="249"/>
      <c r="C63" s="252"/>
      <c r="D63" s="253"/>
      <c r="E63" s="254"/>
      <c r="F63" s="9"/>
    </row>
    <row r="64" spans="1:6" s="42" customFormat="1" ht="28.5" customHeight="1" x14ac:dyDescent="0.25">
      <c r="A64" s="9"/>
      <c r="B64" s="249"/>
      <c r="C64" s="252"/>
      <c r="D64" s="253"/>
      <c r="E64" s="254"/>
      <c r="F64" s="9"/>
    </row>
    <row r="65" spans="1:6" s="42" customFormat="1" ht="28.5" customHeight="1" x14ac:dyDescent="0.25">
      <c r="A65" s="9"/>
      <c r="B65" s="249"/>
      <c r="C65" s="252"/>
      <c r="D65" s="253"/>
      <c r="E65" s="254"/>
      <c r="F65" s="9"/>
    </row>
    <row r="66" spans="1:6" s="42" customFormat="1" ht="28.5" customHeight="1" x14ac:dyDescent="0.25">
      <c r="A66" s="9"/>
      <c r="B66" s="249"/>
      <c r="C66" s="252"/>
      <c r="D66" s="253"/>
      <c r="E66" s="254"/>
      <c r="F66" s="9"/>
    </row>
    <row r="67" spans="1:6" s="42" customFormat="1" ht="28.5" customHeight="1" x14ac:dyDescent="0.25">
      <c r="A67" s="9"/>
      <c r="B67" s="249"/>
      <c r="C67" s="252"/>
      <c r="D67" s="253"/>
      <c r="E67" s="254"/>
      <c r="F67" s="9"/>
    </row>
    <row r="68" spans="1:6" s="42" customFormat="1" ht="28.5" customHeight="1" x14ac:dyDescent="0.25">
      <c r="A68" s="9"/>
      <c r="B68" s="249"/>
      <c r="C68" s="252"/>
      <c r="D68" s="253"/>
      <c r="E68" s="254"/>
      <c r="F68" s="9"/>
    </row>
    <row r="69" spans="1:6" s="42" customFormat="1" ht="28.5" customHeight="1" x14ac:dyDescent="0.25">
      <c r="A69" s="9"/>
      <c r="B69" s="249"/>
      <c r="C69" s="252"/>
      <c r="D69" s="253"/>
      <c r="E69" s="254"/>
      <c r="F69" s="9"/>
    </row>
    <row r="70" spans="1:6" s="42" customFormat="1" ht="28.5" customHeight="1" x14ac:dyDescent="0.25">
      <c r="A70" s="9"/>
      <c r="B70" s="249"/>
      <c r="C70" s="252"/>
      <c r="D70" s="253"/>
      <c r="E70" s="254"/>
      <c r="F70" s="9"/>
    </row>
    <row r="71" spans="1:6" s="42" customFormat="1" ht="28.5" customHeight="1" x14ac:dyDescent="0.25">
      <c r="A71" s="9"/>
      <c r="B71" s="249"/>
      <c r="C71" s="252"/>
      <c r="D71" s="253"/>
      <c r="E71" s="254"/>
      <c r="F71" s="9"/>
    </row>
    <row r="72" spans="1:6" s="42" customFormat="1" ht="28.5" customHeight="1" x14ac:dyDescent="0.25">
      <c r="A72" s="9"/>
      <c r="B72" s="249"/>
      <c r="C72" s="252"/>
      <c r="D72" s="253"/>
      <c r="E72" s="254"/>
      <c r="F72" s="9"/>
    </row>
    <row r="73" spans="1:6" s="42" customFormat="1" ht="28.5" customHeight="1" x14ac:dyDescent="0.25">
      <c r="A73" s="9"/>
      <c r="B73" s="249"/>
      <c r="C73" s="252"/>
      <c r="D73" s="253"/>
      <c r="E73" s="254"/>
      <c r="F73" s="9"/>
    </row>
    <row r="74" spans="1:6" s="42" customFormat="1" ht="28.5" customHeight="1" x14ac:dyDescent="0.25">
      <c r="A74" s="9"/>
      <c r="B74" s="249"/>
      <c r="C74" s="252"/>
      <c r="D74" s="253"/>
      <c r="E74" s="254"/>
      <c r="F74" s="9"/>
    </row>
    <row r="75" spans="1:6" s="42" customFormat="1" ht="28.5" customHeight="1" x14ac:dyDescent="0.25">
      <c r="A75" s="9"/>
      <c r="B75" s="249"/>
      <c r="C75" s="252"/>
      <c r="D75" s="253"/>
      <c r="E75" s="254"/>
      <c r="F75" s="9"/>
    </row>
    <row r="76" spans="1:6" s="42" customFormat="1" ht="28.5" customHeight="1" x14ac:dyDescent="0.25">
      <c r="A76" s="9"/>
      <c r="B76" s="249"/>
      <c r="C76" s="252"/>
      <c r="D76" s="253"/>
      <c r="E76" s="254"/>
      <c r="F76" s="9"/>
    </row>
    <row r="77" spans="1:6" s="42" customFormat="1" ht="28.5" customHeight="1" x14ac:dyDescent="0.25">
      <c r="A77" s="9"/>
      <c r="B77" s="249"/>
      <c r="C77" s="252"/>
      <c r="D77" s="253"/>
      <c r="E77" s="254"/>
      <c r="F77" s="9"/>
    </row>
    <row r="78" spans="1:6" s="42" customFormat="1" ht="28.5" customHeight="1" x14ac:dyDescent="0.25">
      <c r="A78" s="9"/>
      <c r="B78" s="249"/>
      <c r="C78" s="252"/>
      <c r="D78" s="253"/>
      <c r="E78" s="254"/>
      <c r="F78" s="9"/>
    </row>
    <row r="79" spans="1:6" s="42" customFormat="1" ht="28.5" customHeight="1" x14ac:dyDescent="0.25">
      <c r="A79" s="9"/>
      <c r="B79" s="249"/>
      <c r="C79" s="252"/>
      <c r="D79" s="253"/>
      <c r="E79" s="254"/>
      <c r="F79" s="9"/>
    </row>
    <row r="80" spans="1:6" s="42" customFormat="1" ht="28.5" customHeight="1" x14ac:dyDescent="0.25">
      <c r="A80" s="9"/>
      <c r="B80" s="249"/>
      <c r="C80" s="252"/>
      <c r="D80" s="253"/>
      <c r="E80" s="254"/>
      <c r="F80" s="9"/>
    </row>
    <row r="81" spans="1:6" s="42" customFormat="1" ht="28.5" customHeight="1" x14ac:dyDescent="0.25">
      <c r="A81" s="9"/>
      <c r="B81" s="249"/>
      <c r="C81" s="252"/>
      <c r="D81" s="253"/>
      <c r="E81" s="254"/>
      <c r="F81" s="9"/>
    </row>
    <row r="82" spans="1:6" s="42" customFormat="1" ht="28.5" customHeight="1" x14ac:dyDescent="0.25">
      <c r="A82" s="9"/>
      <c r="B82" s="249"/>
      <c r="C82" s="252"/>
      <c r="D82" s="253"/>
      <c r="E82" s="254"/>
      <c r="F82" s="9"/>
    </row>
    <row r="83" spans="1:6" s="42" customFormat="1" ht="28.5" customHeight="1" x14ac:dyDescent="0.25">
      <c r="A83" s="9"/>
      <c r="B83" s="249"/>
      <c r="C83" s="252"/>
      <c r="D83" s="253"/>
      <c r="E83" s="254"/>
      <c r="F83" s="9"/>
    </row>
    <row r="84" spans="1:6" s="42" customFormat="1" ht="28.5" customHeight="1" x14ac:dyDescent="0.25">
      <c r="A84" s="9"/>
      <c r="B84" s="249"/>
      <c r="C84" s="252"/>
      <c r="D84" s="253"/>
      <c r="E84" s="254"/>
      <c r="F84" s="9"/>
    </row>
    <row r="85" spans="1:6" s="42" customFormat="1" ht="28.5" customHeight="1" x14ac:dyDescent="0.25">
      <c r="A85" s="9"/>
      <c r="B85" s="249"/>
      <c r="C85" s="252"/>
      <c r="D85" s="253"/>
      <c r="E85" s="254"/>
      <c r="F85" s="9"/>
    </row>
    <row r="86" spans="1:6" s="42" customFormat="1" ht="28.5" customHeight="1" x14ac:dyDescent="0.25">
      <c r="A86" s="9"/>
      <c r="B86" s="249"/>
      <c r="C86" s="252"/>
      <c r="D86" s="253"/>
      <c r="E86" s="254"/>
      <c r="F86" s="9"/>
    </row>
    <row r="87" spans="1:6" s="42" customFormat="1" ht="28.5" customHeight="1" x14ac:dyDescent="0.25">
      <c r="A87" s="9"/>
      <c r="B87" s="249"/>
      <c r="C87" s="252"/>
      <c r="D87" s="253"/>
      <c r="E87" s="254"/>
      <c r="F87" s="9"/>
    </row>
    <row r="88" spans="1:6" s="42" customFormat="1" ht="28.5" customHeight="1" x14ac:dyDescent="0.25">
      <c r="A88" s="9"/>
      <c r="B88" s="249"/>
      <c r="C88" s="252"/>
      <c r="D88" s="253"/>
      <c r="E88" s="254"/>
      <c r="F88" s="9"/>
    </row>
    <row r="89" spans="1:6" s="42" customFormat="1" ht="28.5" customHeight="1" x14ac:dyDescent="0.25">
      <c r="A89" s="9"/>
      <c r="B89" s="249"/>
      <c r="C89" s="252"/>
      <c r="D89" s="253"/>
      <c r="E89" s="254"/>
      <c r="F89" s="9"/>
    </row>
    <row r="90" spans="1:6" s="42" customFormat="1" ht="28.5" customHeight="1" x14ac:dyDescent="0.25">
      <c r="A90" s="9"/>
      <c r="B90" s="249"/>
      <c r="C90" s="252"/>
      <c r="D90" s="253"/>
      <c r="E90" s="254"/>
      <c r="F90" s="9"/>
    </row>
    <row r="91" spans="1:6" s="42" customFormat="1" ht="28.5" customHeight="1" x14ac:dyDescent="0.25">
      <c r="A91" s="9"/>
      <c r="B91" s="249"/>
      <c r="C91" s="252"/>
      <c r="D91" s="253"/>
      <c r="E91" s="254"/>
      <c r="F91" s="9"/>
    </row>
    <row r="92" spans="1:6" s="42" customFormat="1" ht="28.5" customHeight="1" x14ac:dyDescent="0.25">
      <c r="A92" s="9"/>
      <c r="B92" s="249"/>
      <c r="C92" s="252"/>
      <c r="D92" s="253"/>
      <c r="E92" s="254"/>
      <c r="F92" s="9"/>
    </row>
    <row r="93" spans="1:6" s="42" customFormat="1" ht="28.5" customHeight="1" x14ac:dyDescent="0.25">
      <c r="A93" s="9"/>
      <c r="B93" s="249"/>
      <c r="C93" s="252"/>
      <c r="D93" s="253"/>
      <c r="E93" s="254"/>
      <c r="F93" s="9"/>
    </row>
    <row r="94" spans="1:6" s="42" customFormat="1" ht="28.5" customHeight="1" x14ac:dyDescent="0.25">
      <c r="A94" s="9"/>
      <c r="B94" s="249"/>
      <c r="C94" s="252"/>
      <c r="D94" s="253"/>
      <c r="E94" s="254"/>
      <c r="F94" s="9"/>
    </row>
    <row r="95" spans="1:6" s="42" customFormat="1" ht="28.5" customHeight="1" x14ac:dyDescent="0.25">
      <c r="A95" s="9"/>
      <c r="B95" s="249"/>
      <c r="C95" s="252"/>
      <c r="D95" s="253"/>
      <c r="E95" s="254"/>
      <c r="F95" s="9"/>
    </row>
    <row r="96" spans="1:6" s="42" customFormat="1" ht="28.5" customHeight="1" x14ac:dyDescent="0.25">
      <c r="A96" s="9"/>
      <c r="B96" s="249"/>
      <c r="C96" s="252"/>
      <c r="D96" s="253"/>
      <c r="E96" s="254"/>
      <c r="F96" s="9"/>
    </row>
    <row r="97" spans="1:6" s="42" customFormat="1" ht="28.5" customHeight="1" x14ac:dyDescent="0.25">
      <c r="A97" s="9"/>
      <c r="B97" s="249"/>
      <c r="C97" s="252"/>
      <c r="D97" s="253"/>
      <c r="E97" s="254"/>
      <c r="F97" s="9"/>
    </row>
    <row r="98" spans="1:6" s="42" customFormat="1" ht="28.5" customHeight="1" x14ac:dyDescent="0.25">
      <c r="A98" s="9"/>
      <c r="B98" s="249"/>
      <c r="C98" s="252"/>
      <c r="D98" s="253"/>
      <c r="E98" s="254"/>
      <c r="F98" s="9"/>
    </row>
    <row r="99" spans="1:6" s="42" customFormat="1" ht="28.5" customHeight="1" x14ac:dyDescent="0.25">
      <c r="A99" s="9"/>
      <c r="B99" s="249"/>
      <c r="C99" s="252"/>
      <c r="D99" s="253"/>
      <c r="E99" s="254"/>
      <c r="F99" s="9"/>
    </row>
    <row r="100" spans="1:6" s="42" customFormat="1" ht="28.5" customHeight="1" x14ac:dyDescent="0.25">
      <c r="A100" s="9"/>
      <c r="B100" s="249"/>
      <c r="C100" s="252"/>
      <c r="D100" s="253"/>
      <c r="E100" s="254"/>
      <c r="F100" s="9"/>
    </row>
    <row r="101" spans="1:6" s="42" customFormat="1" ht="28.5" customHeight="1" x14ac:dyDescent="0.25">
      <c r="A101" s="9"/>
      <c r="B101" s="249"/>
      <c r="C101" s="252"/>
      <c r="D101" s="253"/>
      <c r="E101" s="254"/>
      <c r="F101" s="9"/>
    </row>
    <row r="102" spans="1:6" s="42" customFormat="1" ht="28.5" customHeight="1" x14ac:dyDescent="0.25">
      <c r="A102" s="9"/>
      <c r="B102" s="249"/>
      <c r="C102" s="252"/>
      <c r="D102" s="253"/>
      <c r="E102" s="254"/>
      <c r="F102" s="9"/>
    </row>
    <row r="103" spans="1:6" s="42" customFormat="1" ht="28.5" customHeight="1" x14ac:dyDescent="0.25">
      <c r="A103" s="9"/>
      <c r="B103" s="249"/>
      <c r="C103" s="252"/>
      <c r="D103" s="253"/>
      <c r="E103" s="254"/>
      <c r="F103" s="9"/>
    </row>
    <row r="104" spans="1:6" s="42" customFormat="1" ht="28.5" customHeight="1" x14ac:dyDescent="0.25">
      <c r="A104" s="9"/>
      <c r="B104" s="249"/>
      <c r="C104" s="252"/>
      <c r="D104" s="253"/>
      <c r="E104" s="254"/>
      <c r="F104" s="9"/>
    </row>
    <row r="105" spans="1:6" s="42" customFormat="1" ht="28.5" customHeight="1" x14ac:dyDescent="0.25">
      <c r="A105" s="9"/>
      <c r="B105" s="249"/>
      <c r="C105" s="252"/>
      <c r="D105" s="253"/>
      <c r="E105" s="254"/>
      <c r="F105" s="9"/>
    </row>
    <row r="106" spans="1:6" s="42" customFormat="1" ht="28.5" customHeight="1" x14ac:dyDescent="0.25">
      <c r="A106" s="9"/>
      <c r="B106" s="249"/>
      <c r="C106" s="252"/>
      <c r="D106" s="253"/>
      <c r="E106" s="254"/>
      <c r="F106" s="9"/>
    </row>
    <row r="107" spans="1:6" s="42" customFormat="1" ht="28.5" customHeight="1" x14ac:dyDescent="0.25">
      <c r="A107" s="9"/>
      <c r="B107" s="249"/>
      <c r="C107" s="252"/>
      <c r="D107" s="253"/>
      <c r="E107" s="254"/>
      <c r="F107" s="9"/>
    </row>
    <row r="108" spans="1:6" s="42" customFormat="1" ht="28.5" customHeight="1" x14ac:dyDescent="0.25">
      <c r="A108" s="9"/>
      <c r="B108" s="249"/>
      <c r="C108" s="252"/>
      <c r="D108" s="253"/>
      <c r="E108" s="254"/>
      <c r="F108" s="9"/>
    </row>
    <row r="109" spans="1:6" s="42" customFormat="1" ht="28.5" customHeight="1" x14ac:dyDescent="0.25">
      <c r="A109" s="9"/>
      <c r="B109" s="249"/>
      <c r="C109" s="252"/>
      <c r="D109" s="253"/>
      <c r="E109" s="254"/>
      <c r="F109" s="9"/>
    </row>
    <row r="110" spans="1:6" s="42" customFormat="1" ht="28.5" customHeight="1" x14ac:dyDescent="0.25">
      <c r="A110" s="9"/>
      <c r="B110" s="249"/>
      <c r="C110" s="252"/>
      <c r="D110" s="253"/>
      <c r="E110" s="254"/>
      <c r="F110" s="9"/>
    </row>
    <row r="111" spans="1:6" s="42" customFormat="1" ht="28.5" customHeight="1" x14ac:dyDescent="0.25">
      <c r="A111" s="9"/>
      <c r="B111" s="249"/>
      <c r="C111" s="252"/>
      <c r="D111" s="253"/>
      <c r="E111" s="254"/>
      <c r="F111" s="9"/>
    </row>
    <row r="112" spans="1:6" s="42" customFormat="1" ht="28.5" customHeight="1" x14ac:dyDescent="0.25">
      <c r="A112" s="9"/>
      <c r="B112" s="249"/>
      <c r="C112" s="252"/>
      <c r="D112" s="253"/>
      <c r="E112" s="254"/>
      <c r="F112" s="9"/>
    </row>
    <row r="113" spans="1:6" s="42" customFormat="1" ht="28.5" customHeight="1" x14ac:dyDescent="0.25">
      <c r="A113" s="9"/>
      <c r="B113" s="249"/>
      <c r="C113" s="252"/>
      <c r="D113" s="253"/>
      <c r="E113" s="254"/>
      <c r="F113" s="9"/>
    </row>
    <row r="114" spans="1:6" s="42" customFormat="1" ht="28.5" customHeight="1" x14ac:dyDescent="0.25">
      <c r="A114" s="9"/>
      <c r="B114" s="249"/>
      <c r="C114" s="252"/>
      <c r="D114" s="253"/>
      <c r="E114" s="254"/>
      <c r="F114" s="9"/>
    </row>
    <row r="115" spans="1:6" s="42" customFormat="1" ht="28.5" customHeight="1" x14ac:dyDescent="0.25">
      <c r="A115" s="9"/>
      <c r="B115" s="249"/>
      <c r="C115" s="252"/>
      <c r="D115" s="253"/>
      <c r="E115" s="254"/>
      <c r="F115" s="9"/>
    </row>
    <row r="116" spans="1:6" s="42" customFormat="1" ht="28.5" customHeight="1" x14ac:dyDescent="0.25">
      <c r="A116" s="9"/>
      <c r="B116" s="249"/>
      <c r="C116" s="252"/>
      <c r="D116" s="253"/>
      <c r="E116" s="254"/>
      <c r="F116" s="9"/>
    </row>
    <row r="117" spans="1:6" s="42" customFormat="1" ht="28.5" customHeight="1" x14ac:dyDescent="0.25">
      <c r="A117" s="9"/>
      <c r="B117" s="249"/>
      <c r="C117" s="252"/>
      <c r="D117" s="253"/>
      <c r="E117" s="254"/>
      <c r="F117" s="9"/>
    </row>
    <row r="118" spans="1:6" s="42" customFormat="1" ht="28.5" customHeight="1" x14ac:dyDescent="0.25">
      <c r="A118" s="9"/>
      <c r="B118" s="249"/>
      <c r="C118" s="252"/>
      <c r="D118" s="253"/>
      <c r="E118" s="254"/>
      <c r="F118" s="9"/>
    </row>
    <row r="119" spans="1:6" s="42" customFormat="1" ht="28.5" customHeight="1" x14ac:dyDescent="0.25">
      <c r="A119" s="9"/>
      <c r="B119" s="249"/>
      <c r="C119" s="252"/>
      <c r="D119" s="253"/>
      <c r="E119" s="254"/>
      <c r="F119" s="9"/>
    </row>
    <row r="120" spans="1:6" s="42" customFormat="1" ht="28.5" customHeight="1" x14ac:dyDescent="0.25">
      <c r="A120" s="9"/>
      <c r="B120" s="249"/>
      <c r="C120" s="252"/>
      <c r="D120" s="253"/>
      <c r="E120" s="254"/>
      <c r="F120" s="9"/>
    </row>
    <row r="121" spans="1:6" s="42" customFormat="1" ht="28.5" customHeight="1" x14ac:dyDescent="0.25">
      <c r="A121" s="9"/>
      <c r="B121" s="249"/>
      <c r="C121" s="252"/>
      <c r="D121" s="253"/>
      <c r="E121" s="254"/>
      <c r="F121" s="9"/>
    </row>
    <row r="122" spans="1:6" s="42" customFormat="1" ht="28.5" customHeight="1" x14ac:dyDescent="0.25">
      <c r="A122" s="9"/>
      <c r="B122" s="249"/>
      <c r="C122" s="252"/>
      <c r="D122" s="253"/>
      <c r="E122" s="254"/>
      <c r="F122" s="9"/>
    </row>
    <row r="123" spans="1:6" s="42" customFormat="1" ht="28.5" customHeight="1" x14ac:dyDescent="0.25">
      <c r="A123" s="9"/>
      <c r="B123" s="249"/>
      <c r="C123" s="252"/>
      <c r="D123" s="253"/>
      <c r="E123" s="254"/>
      <c r="F123" s="9"/>
    </row>
    <row r="124" spans="1:6" s="42" customFormat="1" ht="28.5" customHeight="1" x14ac:dyDescent="0.25">
      <c r="A124" s="9"/>
      <c r="B124" s="249"/>
      <c r="C124" s="252"/>
      <c r="D124" s="253"/>
      <c r="E124" s="254"/>
      <c r="F124" s="9"/>
    </row>
    <row r="125" spans="1:6" s="42" customFormat="1" ht="28.5" customHeight="1" x14ac:dyDescent="0.25">
      <c r="A125" s="9"/>
      <c r="B125" s="249"/>
      <c r="C125" s="252"/>
      <c r="D125" s="253"/>
      <c r="E125" s="254"/>
      <c r="F125" s="9"/>
    </row>
    <row r="126" spans="1:6" s="42" customFormat="1" ht="28.5" customHeight="1" x14ac:dyDescent="0.25">
      <c r="A126" s="9"/>
      <c r="B126" s="249"/>
      <c r="C126" s="252"/>
      <c r="D126" s="253"/>
      <c r="E126" s="254"/>
      <c r="F126" s="9"/>
    </row>
    <row r="127" spans="1:6" s="42" customFormat="1" ht="28.5" customHeight="1" x14ac:dyDescent="0.25">
      <c r="A127" s="9"/>
      <c r="B127" s="249"/>
      <c r="C127" s="252"/>
      <c r="D127" s="253"/>
      <c r="E127" s="254"/>
      <c r="F127" s="9"/>
    </row>
    <row r="128" spans="1:6" s="42" customFormat="1" ht="28.5" customHeight="1" x14ac:dyDescent="0.25">
      <c r="A128" s="9"/>
      <c r="B128" s="249"/>
      <c r="C128" s="252"/>
      <c r="D128" s="253"/>
      <c r="E128" s="254"/>
      <c r="F128" s="9"/>
    </row>
    <row r="129" spans="1:6" s="42" customFormat="1" ht="28.5" customHeight="1" x14ac:dyDescent="0.25">
      <c r="A129" s="9"/>
      <c r="B129" s="249"/>
      <c r="C129" s="252"/>
      <c r="D129" s="253"/>
      <c r="E129" s="254"/>
      <c r="F129" s="9"/>
    </row>
    <row r="130" spans="1:6" s="42" customFormat="1" ht="28.5" customHeight="1" x14ac:dyDescent="0.25">
      <c r="A130" s="9"/>
      <c r="B130" s="249"/>
      <c r="C130" s="252"/>
      <c r="D130" s="253"/>
      <c r="E130" s="254"/>
      <c r="F130" s="9"/>
    </row>
    <row r="131" spans="1:6" s="42" customFormat="1" ht="28.5" customHeight="1" x14ac:dyDescent="0.25">
      <c r="A131" s="9"/>
      <c r="B131" s="249"/>
      <c r="C131" s="252"/>
      <c r="D131" s="253"/>
      <c r="E131" s="254"/>
      <c r="F131" s="9"/>
    </row>
    <row r="132" spans="1:6" s="42" customFormat="1" ht="28.5" customHeight="1" x14ac:dyDescent="0.25">
      <c r="A132" s="9"/>
      <c r="B132" s="249"/>
      <c r="C132" s="252"/>
      <c r="D132" s="253"/>
      <c r="E132" s="254"/>
      <c r="F132" s="9"/>
    </row>
    <row r="133" spans="1:6" s="42" customFormat="1" ht="28.5" customHeight="1" x14ac:dyDescent="0.25">
      <c r="A133" s="9"/>
      <c r="B133" s="249"/>
      <c r="C133" s="252"/>
      <c r="D133" s="253"/>
      <c r="E133" s="254"/>
      <c r="F133" s="9"/>
    </row>
    <row r="134" spans="1:6" s="42" customFormat="1" ht="28.5" customHeight="1" x14ac:dyDescent="0.25">
      <c r="A134" s="9"/>
      <c r="B134" s="249"/>
      <c r="C134" s="252"/>
      <c r="D134" s="253"/>
      <c r="E134" s="254"/>
      <c r="F134" s="9"/>
    </row>
    <row r="135" spans="1:6" s="42" customFormat="1" ht="28.5" customHeight="1" x14ac:dyDescent="0.25">
      <c r="A135" s="9"/>
      <c r="B135" s="249"/>
      <c r="C135" s="252"/>
      <c r="D135" s="253"/>
      <c r="E135" s="254"/>
      <c r="F135" s="9"/>
    </row>
    <row r="136" spans="1:6" s="42" customFormat="1" ht="28.5" customHeight="1" x14ac:dyDescent="0.25">
      <c r="A136" s="9"/>
      <c r="B136" s="249"/>
      <c r="C136" s="252"/>
      <c r="D136" s="253"/>
      <c r="E136" s="254"/>
      <c r="F136" s="9"/>
    </row>
    <row r="137" spans="1:6" s="42" customFormat="1" ht="28.5" customHeight="1" x14ac:dyDescent="0.25">
      <c r="A137" s="9"/>
      <c r="B137" s="249"/>
      <c r="C137" s="252"/>
      <c r="D137" s="253"/>
      <c r="E137" s="254"/>
      <c r="F137" s="9"/>
    </row>
    <row r="138" spans="1:6" s="42" customFormat="1" ht="28.5" customHeight="1" x14ac:dyDescent="0.25">
      <c r="A138" s="9"/>
      <c r="B138" s="249"/>
      <c r="C138" s="252"/>
      <c r="D138" s="253"/>
      <c r="E138" s="254"/>
      <c r="F138" s="9"/>
    </row>
    <row r="139" spans="1:6" s="42" customFormat="1" ht="28.5" customHeight="1" x14ac:dyDescent="0.25">
      <c r="A139" s="9"/>
      <c r="B139" s="249"/>
      <c r="C139" s="252"/>
      <c r="D139" s="253"/>
      <c r="E139" s="254"/>
      <c r="F139" s="9"/>
    </row>
    <row r="140" spans="1:6" s="42" customFormat="1" ht="28.5" customHeight="1" x14ac:dyDescent="0.25">
      <c r="A140" s="9"/>
      <c r="B140" s="249"/>
      <c r="C140" s="252"/>
      <c r="D140" s="253"/>
      <c r="E140" s="254"/>
      <c r="F140" s="9"/>
    </row>
    <row r="141" spans="1:6" s="42" customFormat="1" ht="28.5" customHeight="1" x14ac:dyDescent="0.25">
      <c r="A141" s="9"/>
      <c r="B141" s="249"/>
      <c r="C141" s="252"/>
      <c r="D141" s="253"/>
      <c r="E141" s="254"/>
      <c r="F141" s="9"/>
    </row>
    <row r="142" spans="1:6" s="42" customFormat="1" ht="28.5" customHeight="1" x14ac:dyDescent="0.25">
      <c r="A142" s="9"/>
      <c r="B142" s="249"/>
      <c r="C142" s="252"/>
      <c r="D142" s="253"/>
      <c r="E142" s="254"/>
      <c r="F142" s="9"/>
    </row>
    <row r="143" spans="1:6" s="42" customFormat="1" ht="28.5" customHeight="1" x14ac:dyDescent="0.25">
      <c r="A143" s="9"/>
      <c r="B143" s="249"/>
      <c r="C143" s="252"/>
      <c r="D143" s="253"/>
      <c r="E143" s="254"/>
      <c r="F143" s="9"/>
    </row>
    <row r="144" spans="1:6" s="42" customFormat="1" ht="28.5" customHeight="1" x14ac:dyDescent="0.25">
      <c r="A144" s="9"/>
      <c r="B144" s="249"/>
      <c r="C144" s="252"/>
      <c r="D144" s="253"/>
      <c r="E144" s="254"/>
      <c r="F144" s="9"/>
    </row>
    <row r="145" spans="1:6" s="42" customFormat="1" ht="28.5" customHeight="1" x14ac:dyDescent="0.25">
      <c r="A145" s="9"/>
      <c r="B145" s="249"/>
      <c r="C145" s="252"/>
      <c r="D145" s="253"/>
      <c r="E145" s="254"/>
      <c r="F145" s="9"/>
    </row>
    <row r="146" spans="1:6" s="42" customFormat="1" ht="28.5" customHeight="1" x14ac:dyDescent="0.25">
      <c r="A146" s="9"/>
      <c r="B146" s="249"/>
      <c r="C146" s="252"/>
      <c r="D146" s="253"/>
      <c r="E146" s="254"/>
      <c r="F146" s="9"/>
    </row>
    <row r="147" spans="1:6" s="42" customFormat="1" ht="28.5" customHeight="1" x14ac:dyDescent="0.25">
      <c r="A147" s="9"/>
      <c r="B147" s="249"/>
      <c r="C147" s="252"/>
      <c r="D147" s="253"/>
      <c r="E147" s="254"/>
      <c r="F147" s="9"/>
    </row>
    <row r="148" spans="1:6" s="42" customFormat="1" ht="28.5" customHeight="1" x14ac:dyDescent="0.25">
      <c r="A148" s="9"/>
      <c r="B148" s="249"/>
      <c r="C148" s="252"/>
      <c r="D148" s="253"/>
      <c r="E148" s="254"/>
      <c r="F148" s="9"/>
    </row>
    <row r="149" spans="1:6" s="42" customFormat="1" ht="28.5" customHeight="1" x14ac:dyDescent="0.25">
      <c r="A149" s="9"/>
      <c r="B149" s="249"/>
      <c r="C149" s="252"/>
      <c r="D149" s="253"/>
      <c r="E149" s="254"/>
      <c r="F149" s="9"/>
    </row>
    <row r="150" spans="1:6" s="42" customFormat="1" ht="28.5" customHeight="1" x14ac:dyDescent="0.25">
      <c r="A150" s="9"/>
      <c r="B150" s="249"/>
      <c r="C150" s="252"/>
      <c r="D150" s="253"/>
      <c r="E150" s="254"/>
      <c r="F150" s="9"/>
    </row>
    <row r="151" spans="1:6" s="42" customFormat="1" ht="28.5" customHeight="1" x14ac:dyDescent="0.25">
      <c r="A151" s="9"/>
      <c r="B151" s="249"/>
      <c r="C151" s="252"/>
      <c r="D151" s="253"/>
      <c r="E151" s="254"/>
      <c r="F151" s="9"/>
    </row>
    <row r="152" spans="1:6" s="42" customFormat="1" ht="28.5" customHeight="1" x14ac:dyDescent="0.25">
      <c r="A152" s="9"/>
      <c r="B152" s="249"/>
      <c r="C152" s="252"/>
      <c r="D152" s="253"/>
      <c r="E152" s="254"/>
      <c r="F152" s="9"/>
    </row>
    <row r="153" spans="1:6" s="42" customFormat="1" ht="28.5" customHeight="1" x14ac:dyDescent="0.25">
      <c r="A153" s="9"/>
      <c r="B153" s="249"/>
      <c r="C153" s="252"/>
      <c r="D153" s="253"/>
      <c r="E153" s="254"/>
      <c r="F153" s="9"/>
    </row>
    <row r="154" spans="1:6" s="42" customFormat="1" ht="28.5" customHeight="1" x14ac:dyDescent="0.25">
      <c r="A154" s="9"/>
      <c r="B154" s="249"/>
      <c r="C154" s="252"/>
      <c r="D154" s="253"/>
      <c r="E154" s="254"/>
      <c r="F154" s="9"/>
    </row>
    <row r="155" spans="1:6" s="42" customFormat="1" ht="28.5" customHeight="1" x14ac:dyDescent="0.25">
      <c r="A155" s="9"/>
      <c r="B155" s="249"/>
      <c r="C155" s="252"/>
      <c r="D155" s="253"/>
      <c r="E155" s="254"/>
      <c r="F155" s="9"/>
    </row>
    <row r="156" spans="1:6" s="42" customFormat="1" ht="28.5" customHeight="1" x14ac:dyDescent="0.25">
      <c r="A156" s="9"/>
      <c r="B156" s="249"/>
      <c r="C156" s="252"/>
      <c r="D156" s="253"/>
      <c r="E156" s="254"/>
      <c r="F156" s="9"/>
    </row>
    <row r="157" spans="1:6" s="42" customFormat="1" ht="28.5" customHeight="1" x14ac:dyDescent="0.25">
      <c r="A157" s="9"/>
      <c r="B157" s="249"/>
      <c r="C157" s="252"/>
      <c r="D157" s="253"/>
      <c r="E157" s="254"/>
      <c r="F157" s="9"/>
    </row>
    <row r="158" spans="1:6" s="42" customFormat="1" ht="28.5" customHeight="1" x14ac:dyDescent="0.25">
      <c r="A158" s="9"/>
      <c r="B158" s="249"/>
      <c r="C158" s="252"/>
      <c r="D158" s="253"/>
      <c r="E158" s="254"/>
      <c r="F158" s="9"/>
    </row>
    <row r="159" spans="1:6" s="42" customFormat="1" ht="28.5" customHeight="1" x14ac:dyDescent="0.25">
      <c r="A159" s="9"/>
      <c r="B159" s="249"/>
      <c r="C159" s="252"/>
      <c r="D159" s="253"/>
      <c r="E159" s="254"/>
      <c r="F159" s="9"/>
    </row>
    <row r="160" spans="1:6" s="42" customFormat="1" ht="28.5" customHeight="1" x14ac:dyDescent="0.25">
      <c r="A160" s="9"/>
      <c r="B160" s="249"/>
      <c r="C160" s="252"/>
      <c r="D160" s="253"/>
      <c r="E160" s="254"/>
      <c r="F160" s="9"/>
    </row>
    <row r="161" spans="1:6" s="42" customFormat="1" ht="28.5" customHeight="1" x14ac:dyDescent="0.25">
      <c r="A161" s="9"/>
      <c r="B161" s="249"/>
      <c r="C161" s="252"/>
      <c r="D161" s="253"/>
      <c r="E161" s="254"/>
      <c r="F161" s="9"/>
    </row>
    <row r="162" spans="1:6" s="42" customFormat="1" ht="28.5" customHeight="1" x14ac:dyDescent="0.25">
      <c r="A162" s="9"/>
      <c r="B162" s="249"/>
      <c r="C162" s="252"/>
      <c r="D162" s="253"/>
      <c r="E162" s="254"/>
      <c r="F162" s="9"/>
    </row>
    <row r="163" spans="1:6" s="42" customFormat="1" ht="28.5" customHeight="1" x14ac:dyDescent="0.25">
      <c r="A163" s="9"/>
      <c r="B163" s="249"/>
      <c r="C163" s="252"/>
      <c r="D163" s="253"/>
      <c r="E163" s="254"/>
      <c r="F163" s="9"/>
    </row>
    <row r="164" spans="1:6" s="42" customFormat="1" ht="28.5" customHeight="1" x14ac:dyDescent="0.25">
      <c r="A164" s="9"/>
      <c r="B164" s="249"/>
      <c r="C164" s="252"/>
      <c r="D164" s="253"/>
      <c r="E164" s="254"/>
      <c r="F164" s="9"/>
    </row>
    <row r="165" spans="1:6" s="42" customFormat="1" ht="28.5" customHeight="1" x14ac:dyDescent="0.25">
      <c r="A165" s="9"/>
      <c r="B165" s="249"/>
      <c r="C165" s="252"/>
      <c r="D165" s="253"/>
      <c r="E165" s="254"/>
      <c r="F165" s="9"/>
    </row>
    <row r="166" spans="1:6" s="42" customFormat="1" ht="28.5" customHeight="1" x14ac:dyDescent="0.25">
      <c r="A166" s="9"/>
      <c r="B166" s="249"/>
      <c r="C166" s="252"/>
      <c r="D166" s="253"/>
      <c r="E166" s="254"/>
      <c r="F166" s="9"/>
    </row>
    <row r="167" spans="1:6" s="42" customFormat="1" ht="28.5" customHeight="1" x14ac:dyDescent="0.25">
      <c r="A167" s="9"/>
      <c r="B167" s="249"/>
      <c r="C167" s="252"/>
      <c r="D167" s="253"/>
      <c r="E167" s="254"/>
      <c r="F167" s="9"/>
    </row>
    <row r="168" spans="1:6" s="42" customFormat="1" ht="28.5" customHeight="1" x14ac:dyDescent="0.25">
      <c r="A168" s="9"/>
      <c r="B168" s="249"/>
      <c r="C168" s="252"/>
      <c r="D168" s="253"/>
      <c r="E168" s="254"/>
      <c r="F168" s="9"/>
    </row>
    <row r="169" spans="1:6" s="42" customFormat="1" ht="28.5" customHeight="1" x14ac:dyDescent="0.25">
      <c r="A169" s="9"/>
      <c r="B169" s="249"/>
      <c r="C169" s="252"/>
      <c r="D169" s="253"/>
      <c r="E169" s="254"/>
      <c r="F169" s="9"/>
    </row>
    <row r="170" spans="1:6" s="42" customFormat="1" ht="28.5" customHeight="1" x14ac:dyDescent="0.25">
      <c r="A170" s="9"/>
      <c r="B170" s="249"/>
      <c r="C170" s="252"/>
      <c r="D170" s="253"/>
      <c r="E170" s="254"/>
      <c r="F170" s="9"/>
    </row>
    <row r="171" spans="1:6" s="42" customFormat="1" ht="28.5" customHeight="1" x14ac:dyDescent="0.25">
      <c r="A171" s="9"/>
      <c r="B171" s="249"/>
      <c r="C171" s="252"/>
      <c r="D171" s="253"/>
      <c r="E171" s="254"/>
      <c r="F171" s="9"/>
    </row>
    <row r="172" spans="1:6" s="42" customFormat="1" ht="28.5" customHeight="1" x14ac:dyDescent="0.25">
      <c r="A172" s="9"/>
      <c r="B172" s="249"/>
      <c r="C172" s="252"/>
      <c r="D172" s="253"/>
      <c r="E172" s="254"/>
      <c r="F172" s="9"/>
    </row>
    <row r="173" spans="1:6" s="42" customFormat="1" ht="28.5" customHeight="1" x14ac:dyDescent="0.25">
      <c r="A173" s="9"/>
      <c r="B173" s="249"/>
      <c r="C173" s="252"/>
      <c r="D173" s="253"/>
      <c r="E173" s="254"/>
      <c r="F173" s="9"/>
    </row>
    <row r="174" spans="1:6" s="42" customFormat="1" ht="28.5" customHeight="1" x14ac:dyDescent="0.25">
      <c r="A174" s="9"/>
      <c r="B174" s="249"/>
      <c r="C174" s="252"/>
      <c r="D174" s="253"/>
      <c r="E174" s="254"/>
      <c r="F174" s="9"/>
    </row>
    <row r="175" spans="1:6" s="42" customFormat="1" ht="28.5" customHeight="1" x14ac:dyDescent="0.25">
      <c r="A175" s="9"/>
      <c r="B175" s="249"/>
      <c r="C175" s="252"/>
      <c r="D175" s="253"/>
      <c r="E175" s="254"/>
      <c r="F175" s="9"/>
    </row>
    <row r="176" spans="1:6" s="42" customFormat="1" ht="28.5" customHeight="1" x14ac:dyDescent="0.25">
      <c r="A176" s="9"/>
      <c r="B176" s="249"/>
      <c r="C176" s="252"/>
      <c r="D176" s="253"/>
      <c r="E176" s="254"/>
      <c r="F176" s="9"/>
    </row>
    <row r="177" spans="1:6" s="42" customFormat="1" ht="28.5" customHeight="1" x14ac:dyDescent="0.25">
      <c r="A177" s="9"/>
      <c r="B177" s="249"/>
      <c r="C177" s="252"/>
      <c r="D177" s="253"/>
      <c r="E177" s="254"/>
      <c r="F177" s="9"/>
    </row>
    <row r="178" spans="1:6" s="42" customFormat="1" ht="28.5" customHeight="1" x14ac:dyDescent="0.25">
      <c r="A178" s="9"/>
      <c r="B178" s="249"/>
      <c r="C178" s="252"/>
      <c r="D178" s="253"/>
      <c r="E178" s="254"/>
      <c r="F178" s="9"/>
    </row>
    <row r="179" spans="1:6" s="42" customFormat="1" ht="28.5" customHeight="1" x14ac:dyDescent="0.25">
      <c r="A179" s="9"/>
      <c r="B179" s="249"/>
      <c r="C179" s="252"/>
      <c r="D179" s="253"/>
      <c r="E179" s="254"/>
      <c r="F179" s="9"/>
    </row>
    <row r="180" spans="1:6" s="42" customFormat="1" ht="28.5" customHeight="1" x14ac:dyDescent="0.25">
      <c r="A180" s="9"/>
      <c r="B180" s="249"/>
      <c r="C180" s="252"/>
      <c r="D180" s="253"/>
      <c r="E180" s="254"/>
      <c r="F180" s="9"/>
    </row>
    <row r="181" spans="1:6" s="42" customFormat="1" ht="28.5" customHeight="1" x14ac:dyDescent="0.25">
      <c r="A181" s="9"/>
      <c r="B181" s="249"/>
      <c r="C181" s="252"/>
      <c r="D181" s="253"/>
      <c r="E181" s="254"/>
      <c r="F181" s="9"/>
    </row>
    <row r="182" spans="1:6" s="42" customFormat="1" ht="28.5" customHeight="1" x14ac:dyDescent="0.25">
      <c r="A182" s="9"/>
      <c r="B182" s="249"/>
      <c r="C182" s="252"/>
      <c r="D182" s="253"/>
      <c r="E182" s="254"/>
      <c r="F182" s="9"/>
    </row>
    <row r="183" spans="1:6" s="42" customFormat="1" ht="28.5" customHeight="1" x14ac:dyDescent="0.25">
      <c r="A183" s="9"/>
      <c r="B183" s="249"/>
      <c r="C183" s="252"/>
      <c r="D183" s="253"/>
      <c r="E183" s="254"/>
      <c r="F183" s="9"/>
    </row>
    <row r="184" spans="1:6" s="42" customFormat="1" ht="28.5" customHeight="1" x14ac:dyDescent="0.25">
      <c r="A184" s="9"/>
      <c r="B184" s="249"/>
      <c r="C184" s="252"/>
      <c r="D184" s="253"/>
      <c r="E184" s="254"/>
      <c r="F184" s="9"/>
    </row>
    <row r="185" spans="1:6" s="42" customFormat="1" ht="28.5" customHeight="1" x14ac:dyDescent="0.25">
      <c r="A185" s="9"/>
      <c r="B185" s="249"/>
      <c r="C185" s="252"/>
      <c r="D185" s="253"/>
      <c r="E185" s="254"/>
      <c r="F185" s="9"/>
    </row>
    <row r="186" spans="1:6" s="42" customFormat="1" ht="28.5" customHeight="1" x14ac:dyDescent="0.25">
      <c r="A186" s="9"/>
      <c r="B186" s="249"/>
      <c r="C186" s="252"/>
      <c r="D186" s="253"/>
      <c r="E186" s="254"/>
      <c r="F186" s="9"/>
    </row>
    <row r="187" spans="1:6" s="42" customFormat="1" ht="28.5" customHeight="1" x14ac:dyDescent="0.25">
      <c r="A187" s="9"/>
      <c r="B187" s="249"/>
      <c r="C187" s="252"/>
      <c r="D187" s="253"/>
      <c r="E187" s="254"/>
      <c r="F187" s="9"/>
    </row>
    <row r="188" spans="1:6" s="42" customFormat="1" ht="28.5" customHeight="1" x14ac:dyDescent="0.25">
      <c r="A188" s="9"/>
      <c r="B188" s="249"/>
      <c r="C188" s="252"/>
      <c r="D188" s="253"/>
      <c r="E188" s="254"/>
      <c r="F188" s="9"/>
    </row>
    <row r="189" spans="1:6" s="42" customFormat="1" ht="28.5" customHeight="1" x14ac:dyDescent="0.25">
      <c r="A189" s="9"/>
      <c r="B189" s="249"/>
      <c r="C189" s="252"/>
      <c r="D189" s="253"/>
      <c r="E189" s="254"/>
      <c r="F189" s="9"/>
    </row>
    <row r="190" spans="1:6" s="42" customFormat="1" ht="28.5" customHeight="1" x14ac:dyDescent="0.25">
      <c r="A190" s="9"/>
      <c r="B190" s="249"/>
      <c r="C190" s="252"/>
      <c r="D190" s="253"/>
      <c r="E190" s="254"/>
      <c r="F190" s="9"/>
    </row>
    <row r="191" spans="1:6" s="42" customFormat="1" ht="28.5" customHeight="1" x14ac:dyDescent="0.25">
      <c r="A191" s="9"/>
      <c r="B191" s="249"/>
      <c r="C191" s="252"/>
      <c r="D191" s="253"/>
      <c r="E191" s="254"/>
      <c r="F191" s="9"/>
    </row>
    <row r="192" spans="1:6" s="42" customFormat="1" ht="28.5" customHeight="1" x14ac:dyDescent="0.25">
      <c r="A192" s="9"/>
      <c r="B192" s="249"/>
      <c r="C192" s="252"/>
      <c r="D192" s="253"/>
      <c r="E192" s="254"/>
      <c r="F192" s="9"/>
    </row>
    <row r="193" spans="1:6" s="42" customFormat="1" ht="28.5" customHeight="1" x14ac:dyDescent="0.25">
      <c r="A193" s="9"/>
      <c r="B193" s="249"/>
      <c r="C193" s="252"/>
      <c r="D193" s="253"/>
      <c r="E193" s="254"/>
      <c r="F193" s="9"/>
    </row>
    <row r="194" spans="1:6" s="42" customFormat="1" ht="28.5" customHeight="1" x14ac:dyDescent="0.25">
      <c r="A194" s="9"/>
      <c r="B194" s="249"/>
      <c r="C194" s="252"/>
      <c r="D194" s="253"/>
      <c r="E194" s="254"/>
      <c r="F194" s="9"/>
    </row>
    <row r="195" spans="1:6" s="42" customFormat="1" ht="28.5" customHeight="1" x14ac:dyDescent="0.25">
      <c r="A195" s="9"/>
      <c r="B195" s="249"/>
      <c r="C195" s="252"/>
      <c r="D195" s="253"/>
      <c r="E195" s="254"/>
      <c r="F195" s="9"/>
    </row>
    <row r="196" spans="1:6" s="42" customFormat="1" ht="28.5" customHeight="1" x14ac:dyDescent="0.25">
      <c r="A196" s="9"/>
      <c r="B196" s="249"/>
      <c r="C196" s="252"/>
      <c r="D196" s="253"/>
      <c r="E196" s="254"/>
      <c r="F196" s="9"/>
    </row>
    <row r="197" spans="1:6" s="42" customFormat="1" ht="28.5" customHeight="1" x14ac:dyDescent="0.25">
      <c r="A197" s="9"/>
      <c r="B197" s="249"/>
      <c r="C197" s="252"/>
      <c r="D197" s="253"/>
      <c r="E197" s="254"/>
      <c r="F197" s="9"/>
    </row>
    <row r="198" spans="1:6" s="42" customFormat="1" ht="28.5" customHeight="1" x14ac:dyDescent="0.25">
      <c r="A198" s="9"/>
      <c r="B198" s="249"/>
      <c r="C198" s="252"/>
      <c r="D198" s="253"/>
      <c r="E198" s="254"/>
      <c r="F198" s="9"/>
    </row>
    <row r="199" spans="1:6" s="42" customFormat="1" ht="28.5" customHeight="1" x14ac:dyDescent="0.25">
      <c r="A199" s="9"/>
      <c r="B199" s="249"/>
      <c r="C199" s="252"/>
      <c r="D199" s="253"/>
      <c r="E199" s="254"/>
      <c r="F199" s="9"/>
    </row>
    <row r="200" spans="1:6" s="42" customFormat="1" ht="28.5" customHeight="1" x14ac:dyDescent="0.25">
      <c r="A200" s="9"/>
      <c r="B200" s="249"/>
      <c r="C200" s="252"/>
      <c r="D200" s="253"/>
      <c r="E200" s="254"/>
      <c r="F200" s="9"/>
    </row>
    <row r="201" spans="1:6" s="42" customFormat="1" ht="28.5" customHeight="1" x14ac:dyDescent="0.25">
      <c r="A201" s="9"/>
      <c r="B201" s="249"/>
      <c r="C201" s="252"/>
      <c r="D201" s="253"/>
      <c r="E201" s="254"/>
      <c r="F201" s="9"/>
    </row>
    <row r="202" spans="1:6" s="42" customFormat="1" ht="28.5" customHeight="1" x14ac:dyDescent="0.25">
      <c r="A202" s="9"/>
      <c r="B202" s="249"/>
      <c r="C202" s="252"/>
      <c r="D202" s="253"/>
      <c r="E202" s="254"/>
      <c r="F202" s="9"/>
    </row>
    <row r="203" spans="1:6" s="42" customFormat="1" ht="28.5" customHeight="1" x14ac:dyDescent="0.25">
      <c r="A203" s="9"/>
      <c r="B203" s="249"/>
      <c r="C203" s="252"/>
      <c r="D203" s="253"/>
      <c r="E203" s="254"/>
      <c r="F203" s="9"/>
    </row>
    <row r="204" spans="1:6" s="42" customFormat="1" ht="28.5" customHeight="1" x14ac:dyDescent="0.25">
      <c r="A204" s="9"/>
      <c r="B204" s="249"/>
      <c r="C204" s="252"/>
      <c r="D204" s="253"/>
      <c r="E204" s="254"/>
      <c r="F204" s="9"/>
    </row>
    <row r="205" spans="1:6" s="42" customFormat="1" ht="28.5" customHeight="1" x14ac:dyDescent="0.25">
      <c r="A205" s="9"/>
      <c r="B205" s="249"/>
      <c r="C205" s="252"/>
      <c r="D205" s="253"/>
      <c r="E205" s="254"/>
      <c r="F205" s="9"/>
    </row>
    <row r="206" spans="1:6" s="42" customFormat="1" ht="28.5" customHeight="1" x14ac:dyDescent="0.25">
      <c r="A206" s="9"/>
      <c r="B206" s="249"/>
      <c r="C206" s="252"/>
      <c r="D206" s="253"/>
      <c r="E206" s="254"/>
      <c r="F206" s="9"/>
    </row>
    <row r="207" spans="1:6" s="42" customFormat="1" ht="28.5" customHeight="1" x14ac:dyDescent="0.25">
      <c r="A207" s="9"/>
      <c r="B207" s="249"/>
      <c r="C207" s="252"/>
      <c r="D207" s="253"/>
      <c r="E207" s="254"/>
      <c r="F207" s="9"/>
    </row>
    <row r="208" spans="1:6" s="42" customFormat="1" ht="28.5" customHeight="1" x14ac:dyDescent="0.25">
      <c r="A208" s="9"/>
      <c r="B208" s="249"/>
      <c r="C208" s="252"/>
      <c r="D208" s="253"/>
      <c r="E208" s="254"/>
      <c r="F208" s="9"/>
    </row>
    <row r="209" spans="1:6" s="42" customFormat="1" ht="28.5" customHeight="1" x14ac:dyDescent="0.25">
      <c r="A209" s="9"/>
      <c r="B209" s="249"/>
      <c r="C209" s="252"/>
      <c r="D209" s="253"/>
      <c r="E209" s="254"/>
      <c r="F209" s="9"/>
    </row>
    <row r="210" spans="1:6" s="42" customFormat="1" ht="28.5" customHeight="1" x14ac:dyDescent="0.25">
      <c r="A210" s="9"/>
      <c r="B210" s="249"/>
      <c r="C210" s="252"/>
      <c r="D210" s="253"/>
      <c r="E210" s="254"/>
      <c r="F210" s="9"/>
    </row>
    <row r="211" spans="1:6" s="42" customFormat="1" ht="28.5" customHeight="1" x14ac:dyDescent="0.25">
      <c r="A211" s="9"/>
      <c r="B211" s="249"/>
      <c r="C211" s="252"/>
      <c r="D211" s="253"/>
      <c r="E211" s="254"/>
      <c r="F211" s="9"/>
    </row>
    <row r="212" spans="1:6" s="42" customFormat="1" ht="28.5" customHeight="1" x14ac:dyDescent="0.25">
      <c r="A212" s="9"/>
      <c r="B212" s="249"/>
      <c r="C212" s="252"/>
      <c r="D212" s="253"/>
      <c r="E212" s="254"/>
      <c r="F212" s="9"/>
    </row>
    <row r="213" spans="1:6" s="42" customFormat="1" ht="28.5" customHeight="1" x14ac:dyDescent="0.25">
      <c r="A213" s="9"/>
      <c r="B213" s="249"/>
      <c r="C213" s="252"/>
      <c r="D213" s="253"/>
      <c r="E213" s="254"/>
      <c r="F213" s="9"/>
    </row>
    <row r="214" spans="1:6" s="42" customFormat="1" ht="28.5" customHeight="1" x14ac:dyDescent="0.25">
      <c r="A214" s="9"/>
      <c r="B214" s="249"/>
      <c r="C214" s="252"/>
      <c r="D214" s="253"/>
      <c r="E214" s="254"/>
      <c r="F214" s="9"/>
    </row>
    <row r="215" spans="1:6" s="42" customFormat="1" ht="28.5" customHeight="1" x14ac:dyDescent="0.25">
      <c r="A215" s="9"/>
      <c r="B215" s="249"/>
      <c r="C215" s="252"/>
      <c r="D215" s="253"/>
      <c r="E215" s="254"/>
      <c r="F215" s="9"/>
    </row>
    <row r="216" spans="1:6" s="42" customFormat="1" ht="28.5" customHeight="1" x14ac:dyDescent="0.25">
      <c r="A216" s="9"/>
      <c r="B216" s="249"/>
      <c r="C216" s="252"/>
      <c r="D216" s="253"/>
      <c r="E216" s="254"/>
      <c r="F216" s="9"/>
    </row>
    <row r="217" spans="1:6" s="42" customFormat="1" ht="28.5" customHeight="1" x14ac:dyDescent="0.25">
      <c r="A217" s="9"/>
      <c r="B217" s="249"/>
      <c r="C217" s="252"/>
      <c r="D217" s="253"/>
      <c r="E217" s="254"/>
      <c r="F217" s="9"/>
    </row>
    <row r="218" spans="1:6" s="42" customFormat="1" ht="28.5" customHeight="1" x14ac:dyDescent="0.25">
      <c r="A218" s="9"/>
      <c r="B218" s="249"/>
      <c r="C218" s="252"/>
      <c r="D218" s="253"/>
      <c r="E218" s="254"/>
      <c r="F218" s="9"/>
    </row>
    <row r="219" spans="1:6" s="42" customFormat="1" ht="28.5" customHeight="1" x14ac:dyDescent="0.25">
      <c r="A219" s="9"/>
      <c r="B219" s="249"/>
      <c r="C219" s="252"/>
      <c r="D219" s="253"/>
      <c r="E219" s="254"/>
      <c r="F219" s="9"/>
    </row>
    <row r="220" spans="1:6" s="42" customFormat="1" ht="28.5" customHeight="1" x14ac:dyDescent="0.25">
      <c r="A220" s="9"/>
      <c r="B220" s="249"/>
      <c r="C220" s="252"/>
      <c r="D220" s="253"/>
      <c r="E220" s="254"/>
      <c r="F220" s="9"/>
    </row>
    <row r="221" spans="1:6" s="42" customFormat="1" ht="28.5" customHeight="1" x14ac:dyDescent="0.25">
      <c r="A221" s="9"/>
      <c r="B221" s="249"/>
      <c r="C221" s="252"/>
      <c r="D221" s="253"/>
      <c r="E221" s="254"/>
      <c r="F221" s="9"/>
    </row>
    <row r="222" spans="1:6" s="42" customFormat="1" ht="28.5" customHeight="1" x14ac:dyDescent="0.25">
      <c r="A222" s="9"/>
      <c r="B222" s="249"/>
      <c r="C222" s="252"/>
      <c r="D222" s="253"/>
      <c r="E222" s="254"/>
      <c r="F222" s="9"/>
    </row>
    <row r="223" spans="1:6" s="42" customFormat="1" ht="28.5" customHeight="1" x14ac:dyDescent="0.25">
      <c r="A223" s="9"/>
      <c r="B223" s="249"/>
      <c r="C223" s="252"/>
      <c r="D223" s="253"/>
      <c r="E223" s="254"/>
      <c r="F223" s="9"/>
    </row>
    <row r="224" spans="1:6" s="42" customFormat="1" ht="28.5" customHeight="1" x14ac:dyDescent="0.25">
      <c r="A224" s="9"/>
      <c r="B224" s="249"/>
      <c r="C224" s="252"/>
      <c r="D224" s="253"/>
      <c r="E224" s="254"/>
      <c r="F224" s="9"/>
    </row>
    <row r="225" spans="1:6" s="42" customFormat="1" ht="28.5" customHeight="1" x14ac:dyDescent="0.25">
      <c r="A225" s="9"/>
      <c r="B225" s="249"/>
      <c r="C225" s="252"/>
      <c r="D225" s="253"/>
      <c r="E225" s="254"/>
      <c r="F225" s="9"/>
    </row>
    <row r="226" spans="1:6" s="42" customFormat="1" ht="28.5" customHeight="1" x14ac:dyDescent="0.25">
      <c r="A226" s="9"/>
      <c r="B226" s="249"/>
      <c r="C226" s="252"/>
      <c r="D226" s="253"/>
      <c r="E226" s="254"/>
      <c r="F226" s="9"/>
    </row>
    <row r="227" spans="1:6" s="42" customFormat="1" ht="28.5" customHeight="1" x14ac:dyDescent="0.25">
      <c r="A227" s="9"/>
      <c r="B227" s="249"/>
      <c r="C227" s="252"/>
      <c r="D227" s="253"/>
      <c r="E227" s="254"/>
      <c r="F227" s="9"/>
    </row>
    <row r="228" spans="1:6" s="42" customFormat="1" ht="28.5" customHeight="1" x14ac:dyDescent="0.25">
      <c r="A228" s="9"/>
      <c r="B228" s="249"/>
      <c r="C228" s="252"/>
      <c r="D228" s="253"/>
      <c r="E228" s="254"/>
      <c r="F228" s="9"/>
    </row>
    <row r="229" spans="1:6" s="42" customFormat="1" ht="28.5" customHeight="1" x14ac:dyDescent="0.25">
      <c r="A229" s="9"/>
      <c r="B229" s="249"/>
      <c r="C229" s="252"/>
      <c r="D229" s="253"/>
      <c r="E229" s="254"/>
      <c r="F229" s="9"/>
    </row>
    <row r="230" spans="1:6" s="42" customFormat="1" ht="28.5" customHeight="1" x14ac:dyDescent="0.25">
      <c r="A230" s="9"/>
      <c r="B230" s="249"/>
      <c r="C230" s="252"/>
      <c r="D230" s="253"/>
      <c r="E230" s="254"/>
      <c r="F230" s="9"/>
    </row>
    <row r="231" spans="1:6" s="42" customFormat="1" ht="28.5" customHeight="1" x14ac:dyDescent="0.25">
      <c r="A231" s="9"/>
      <c r="B231" s="249"/>
      <c r="C231" s="252"/>
      <c r="D231" s="253"/>
      <c r="E231" s="254"/>
      <c r="F231" s="9"/>
    </row>
    <row r="232" spans="1:6" s="42" customFormat="1" ht="28.5" customHeight="1" x14ac:dyDescent="0.25">
      <c r="A232" s="9"/>
      <c r="B232" s="249"/>
      <c r="C232" s="252"/>
      <c r="D232" s="253"/>
      <c r="E232" s="254"/>
      <c r="F232" s="9"/>
    </row>
    <row r="233" spans="1:6" s="42" customFormat="1" ht="28.5" customHeight="1" x14ac:dyDescent="0.25">
      <c r="A233" s="9"/>
      <c r="B233" s="249"/>
      <c r="C233" s="252"/>
      <c r="D233" s="253"/>
      <c r="E233" s="254"/>
      <c r="F233" s="9"/>
    </row>
    <row r="234" spans="1:6" s="42" customFormat="1" ht="28.5" customHeight="1" x14ac:dyDescent="0.25">
      <c r="A234" s="9"/>
      <c r="B234" s="249"/>
      <c r="C234" s="252"/>
      <c r="D234" s="253"/>
      <c r="E234" s="254"/>
      <c r="F234" s="9"/>
    </row>
    <row r="235" spans="1:6" s="42" customFormat="1" ht="28.5" customHeight="1" x14ac:dyDescent="0.25">
      <c r="A235" s="9"/>
      <c r="B235" s="249"/>
      <c r="C235" s="252"/>
      <c r="D235" s="253"/>
      <c r="E235" s="254"/>
      <c r="F235" s="9"/>
    </row>
    <row r="236" spans="1:6" s="42" customFormat="1" ht="28.5" customHeight="1" x14ac:dyDescent="0.25">
      <c r="A236" s="9"/>
      <c r="B236" s="249"/>
      <c r="C236" s="252"/>
      <c r="D236" s="253"/>
      <c r="E236" s="254"/>
      <c r="F236" s="9"/>
    </row>
    <row r="237" spans="1:6" s="42" customFormat="1" ht="28.5" customHeight="1" x14ac:dyDescent="0.25">
      <c r="A237" s="9"/>
      <c r="B237" s="249"/>
      <c r="C237" s="252"/>
      <c r="D237" s="253"/>
      <c r="E237" s="254"/>
      <c r="F237" s="9"/>
    </row>
    <row r="238" spans="1:6" s="42" customFormat="1" ht="28.5" customHeight="1" x14ac:dyDescent="0.25">
      <c r="A238" s="9"/>
      <c r="B238" s="249"/>
      <c r="C238" s="252"/>
      <c r="D238" s="253"/>
      <c r="E238" s="254"/>
      <c r="F238" s="9"/>
    </row>
    <row r="239" spans="1:6" s="42" customFormat="1" ht="28.5" customHeight="1" x14ac:dyDescent="0.25">
      <c r="A239" s="9"/>
      <c r="B239" s="249"/>
      <c r="C239" s="252"/>
      <c r="D239" s="253"/>
      <c r="E239" s="254"/>
      <c r="F239" s="9"/>
    </row>
    <row r="240" spans="1:6" s="42" customFormat="1" ht="28.5" customHeight="1" x14ac:dyDescent="0.25">
      <c r="A240" s="9"/>
      <c r="B240" s="249"/>
      <c r="C240" s="252"/>
      <c r="D240" s="253"/>
      <c r="E240" s="254"/>
      <c r="F240" s="9"/>
    </row>
    <row r="241" spans="1:6" s="42" customFormat="1" ht="28.5" customHeight="1" x14ac:dyDescent="0.25">
      <c r="A241" s="9"/>
      <c r="B241" s="249"/>
      <c r="C241" s="252"/>
      <c r="D241" s="253"/>
      <c r="E241" s="254"/>
      <c r="F241" s="9"/>
    </row>
    <row r="242" spans="1:6" s="42" customFormat="1" ht="28.5" customHeight="1" x14ac:dyDescent="0.25">
      <c r="A242" s="9"/>
      <c r="B242" s="249"/>
      <c r="C242" s="252"/>
      <c r="D242" s="253"/>
      <c r="E242" s="254"/>
      <c r="F242" s="9"/>
    </row>
    <row r="243" spans="1:6" s="42" customFormat="1" ht="28.5" customHeight="1" x14ac:dyDescent="0.25">
      <c r="A243" s="9"/>
      <c r="B243" s="249"/>
      <c r="C243" s="252"/>
      <c r="D243" s="253"/>
      <c r="E243" s="254"/>
      <c r="F243" s="9"/>
    </row>
    <row r="244" spans="1:6" s="42" customFormat="1" ht="28.5" customHeight="1" x14ac:dyDescent="0.25">
      <c r="A244" s="9"/>
      <c r="B244" s="249"/>
      <c r="C244" s="252"/>
      <c r="D244" s="253"/>
      <c r="E244" s="254"/>
      <c r="F244" s="9"/>
    </row>
    <row r="245" spans="1:6" s="42" customFormat="1" ht="28.5" customHeight="1" x14ac:dyDescent="0.25">
      <c r="A245" s="9"/>
      <c r="B245" s="249"/>
      <c r="C245" s="252"/>
      <c r="D245" s="253"/>
      <c r="E245" s="254"/>
      <c r="F245" s="9"/>
    </row>
    <row r="246" spans="1:6" s="42" customFormat="1" ht="28.5" customHeight="1" x14ac:dyDescent="0.25">
      <c r="A246" s="9"/>
      <c r="B246" s="249"/>
      <c r="C246" s="252"/>
      <c r="D246" s="253"/>
      <c r="E246" s="254"/>
      <c r="F246" s="9"/>
    </row>
    <row r="247" spans="1:6" s="42" customFormat="1" ht="28.5" customHeight="1" x14ac:dyDescent="0.25">
      <c r="A247" s="9"/>
      <c r="B247" s="249"/>
      <c r="C247" s="252"/>
      <c r="D247" s="253"/>
      <c r="E247" s="254"/>
      <c r="F247" s="9"/>
    </row>
    <row r="248" spans="1:6" s="42" customFormat="1" ht="28.5" customHeight="1" x14ac:dyDescent="0.25">
      <c r="A248" s="9"/>
      <c r="B248" s="249"/>
      <c r="C248" s="252"/>
      <c r="D248" s="253"/>
      <c r="E248" s="254"/>
      <c r="F248" s="9"/>
    </row>
    <row r="249" spans="1:6" s="42" customFormat="1" ht="28.5" customHeight="1" x14ac:dyDescent="0.25">
      <c r="A249" s="9"/>
      <c r="B249" s="249"/>
      <c r="C249" s="252"/>
      <c r="D249" s="253"/>
      <c r="E249" s="254"/>
      <c r="F249" s="9"/>
    </row>
    <row r="250" spans="1:6" s="42" customFormat="1" ht="28.5" customHeight="1" x14ac:dyDescent="0.25">
      <c r="A250" s="9"/>
      <c r="B250" s="249"/>
      <c r="C250" s="252"/>
      <c r="D250" s="253"/>
      <c r="E250" s="254"/>
      <c r="F250" s="9"/>
    </row>
    <row r="251" spans="1:6" s="42" customFormat="1" ht="28.5" customHeight="1" x14ac:dyDescent="0.25">
      <c r="A251" s="9"/>
      <c r="B251" s="249"/>
      <c r="C251" s="252"/>
      <c r="D251" s="253"/>
      <c r="E251" s="254"/>
      <c r="F251" s="9"/>
    </row>
    <row r="252" spans="1:6" s="42" customFormat="1" ht="28.5" customHeight="1" x14ac:dyDescent="0.25">
      <c r="A252" s="9"/>
      <c r="B252" s="249"/>
      <c r="C252" s="252"/>
      <c r="D252" s="253"/>
      <c r="E252" s="254"/>
      <c r="F252" s="9"/>
    </row>
    <row r="253" spans="1:6" s="42" customFormat="1" ht="28.5" customHeight="1" x14ac:dyDescent="0.25">
      <c r="A253" s="9"/>
      <c r="B253" s="249"/>
      <c r="C253" s="252"/>
      <c r="D253" s="253"/>
      <c r="E253" s="254"/>
      <c r="F253" s="9"/>
    </row>
    <row r="254" spans="1:6" s="42" customFormat="1" ht="28.5" customHeight="1" x14ac:dyDescent="0.25">
      <c r="A254" s="9"/>
      <c r="B254" s="249"/>
      <c r="C254" s="252"/>
      <c r="D254" s="253"/>
      <c r="E254" s="254"/>
      <c r="F254" s="9"/>
    </row>
    <row r="255" spans="1:6" s="42" customFormat="1" ht="28.5" customHeight="1" x14ac:dyDescent="0.25">
      <c r="A255" s="9"/>
      <c r="B255" s="249"/>
      <c r="C255" s="252"/>
      <c r="D255" s="253"/>
      <c r="E255" s="254"/>
      <c r="F255" s="9"/>
    </row>
    <row r="256" spans="1:6" s="42" customFormat="1" ht="28.5" customHeight="1" x14ac:dyDescent="0.25">
      <c r="A256" s="9"/>
      <c r="B256" s="249"/>
      <c r="C256" s="252"/>
      <c r="D256" s="253"/>
      <c r="E256" s="254"/>
      <c r="F256" s="9"/>
    </row>
    <row r="257" spans="1:6" s="42" customFormat="1" ht="28.5" customHeight="1" x14ac:dyDescent="0.25">
      <c r="A257" s="9"/>
      <c r="B257" s="249"/>
      <c r="C257" s="252"/>
      <c r="D257" s="253"/>
      <c r="E257" s="254"/>
      <c r="F257" s="9"/>
    </row>
    <row r="258" spans="1:6" s="42" customFormat="1" ht="28.5" customHeight="1" x14ac:dyDescent="0.25">
      <c r="A258" s="9"/>
      <c r="B258" s="249"/>
      <c r="C258" s="252"/>
      <c r="D258" s="253"/>
      <c r="E258" s="254"/>
      <c r="F258" s="9"/>
    </row>
    <row r="259" spans="1:6" s="42" customFormat="1" ht="28.5" customHeight="1" x14ac:dyDescent="0.25">
      <c r="A259" s="9"/>
      <c r="B259" s="249"/>
      <c r="C259" s="252"/>
      <c r="D259" s="253"/>
      <c r="E259" s="254"/>
      <c r="F259" s="9"/>
    </row>
    <row r="260" spans="1:6" s="42" customFormat="1" ht="28.5" customHeight="1" x14ac:dyDescent="0.25">
      <c r="A260" s="9"/>
      <c r="B260" s="249"/>
      <c r="C260" s="252"/>
      <c r="D260" s="253"/>
      <c r="E260" s="254"/>
      <c r="F260" s="9"/>
    </row>
    <row r="261" spans="1:6" s="42" customFormat="1" ht="28.5" customHeight="1" x14ac:dyDescent="0.25">
      <c r="A261" s="9"/>
      <c r="B261" s="249"/>
      <c r="C261" s="252"/>
      <c r="D261" s="253"/>
      <c r="E261" s="254"/>
      <c r="F261" s="9"/>
    </row>
    <row r="262" spans="1:6" s="42" customFormat="1" ht="28.5" customHeight="1" x14ac:dyDescent="0.25">
      <c r="A262" s="9"/>
      <c r="B262" s="249"/>
      <c r="C262" s="252"/>
      <c r="D262" s="253"/>
      <c r="E262" s="254"/>
      <c r="F262" s="9"/>
    </row>
    <row r="263" spans="1:6" s="42" customFormat="1" ht="28.5" customHeight="1" x14ac:dyDescent="0.25">
      <c r="A263" s="9"/>
      <c r="B263" s="249"/>
      <c r="C263" s="252"/>
      <c r="D263" s="253"/>
      <c r="E263" s="254"/>
      <c r="F263" s="9"/>
    </row>
    <row r="264" spans="1:6" s="42" customFormat="1" ht="28.5" customHeight="1" x14ac:dyDescent="0.25">
      <c r="A264" s="9"/>
      <c r="B264" s="249"/>
      <c r="C264" s="252"/>
      <c r="D264" s="253"/>
      <c r="E264" s="254"/>
      <c r="F264" s="9"/>
    </row>
    <row r="265" spans="1:6" s="42" customFormat="1" ht="28.5" customHeight="1" x14ac:dyDescent="0.25">
      <c r="A265" s="9"/>
      <c r="B265" s="249"/>
      <c r="C265" s="252"/>
      <c r="D265" s="253"/>
      <c r="E265" s="254"/>
      <c r="F265" s="9"/>
    </row>
    <row r="266" spans="1:6" s="42" customFormat="1" ht="28.5" customHeight="1" x14ac:dyDescent="0.25">
      <c r="A266" s="9"/>
      <c r="B266" s="249"/>
      <c r="C266" s="252"/>
      <c r="D266" s="253"/>
      <c r="E266" s="254"/>
      <c r="F266" s="9"/>
    </row>
    <row r="267" spans="1:6" s="42" customFormat="1" ht="28.5" customHeight="1" x14ac:dyDescent="0.25">
      <c r="A267" s="9"/>
      <c r="B267" s="249"/>
      <c r="C267" s="252"/>
      <c r="D267" s="253"/>
      <c r="E267" s="254"/>
      <c r="F267" s="9"/>
    </row>
    <row r="268" spans="1:6" s="42" customFormat="1" ht="28.5" customHeight="1" x14ac:dyDescent="0.25">
      <c r="A268" s="9"/>
      <c r="B268" s="249"/>
      <c r="C268" s="252"/>
      <c r="D268" s="253"/>
      <c r="E268" s="254"/>
      <c r="F268" s="9"/>
    </row>
    <row r="269" spans="1:6" s="42" customFormat="1" ht="28.5" customHeight="1" x14ac:dyDescent="0.25">
      <c r="A269" s="9"/>
      <c r="B269" s="249"/>
      <c r="C269" s="252"/>
      <c r="D269" s="253"/>
      <c r="E269" s="254"/>
      <c r="F269" s="9"/>
    </row>
    <row r="270" spans="1:6" s="42" customFormat="1" ht="28.5" customHeight="1" x14ac:dyDescent="0.25">
      <c r="A270" s="9"/>
      <c r="B270" s="249"/>
      <c r="C270" s="252"/>
      <c r="D270" s="253"/>
      <c r="E270" s="254"/>
      <c r="F270" s="9"/>
    </row>
    <row r="271" spans="1:6" s="42" customFormat="1" ht="28.5" customHeight="1" x14ac:dyDescent="0.25">
      <c r="A271" s="9"/>
      <c r="B271" s="249"/>
      <c r="C271" s="252"/>
      <c r="D271" s="253"/>
      <c r="E271" s="254"/>
      <c r="F271" s="9"/>
    </row>
    <row r="272" spans="1:6" s="42" customFormat="1" ht="28.5" customHeight="1" x14ac:dyDescent="0.25">
      <c r="A272" s="9"/>
      <c r="B272" s="249"/>
      <c r="C272" s="252"/>
      <c r="D272" s="253"/>
      <c r="E272" s="254"/>
      <c r="F272" s="9"/>
    </row>
    <row r="273" spans="1:6" s="42" customFormat="1" ht="28.5" customHeight="1" x14ac:dyDescent="0.25">
      <c r="A273" s="9"/>
      <c r="B273" s="249"/>
      <c r="C273" s="252"/>
      <c r="D273" s="253"/>
      <c r="E273" s="254"/>
      <c r="F273" s="9"/>
    </row>
    <row r="274" spans="1:6" s="42" customFormat="1" ht="28.5" customHeight="1" x14ac:dyDescent="0.25">
      <c r="A274" s="9"/>
      <c r="B274" s="249"/>
      <c r="C274" s="252"/>
      <c r="D274" s="253"/>
      <c r="E274" s="254"/>
      <c r="F274" s="9"/>
    </row>
    <row r="275" spans="1:6" ht="28.5" customHeight="1" x14ac:dyDescent="0.25">
      <c r="B275" s="249"/>
      <c r="C275" s="252"/>
      <c r="D275" s="253"/>
      <c r="E275" s="254"/>
    </row>
    <row r="276" spans="1:6" ht="28.5" customHeight="1" x14ac:dyDescent="0.25">
      <c r="B276" s="249"/>
      <c r="C276" s="252"/>
      <c r="D276" s="253"/>
      <c r="E276" s="254"/>
    </row>
    <row r="277" spans="1:6" ht="28.5" customHeight="1" x14ac:dyDescent="0.25">
      <c r="B277" s="249"/>
      <c r="C277" s="252"/>
      <c r="D277" s="253"/>
      <c r="E277" s="254"/>
    </row>
    <row r="278" spans="1:6" ht="28.5" customHeight="1" x14ac:dyDescent="0.25">
      <c r="B278" s="249"/>
      <c r="C278" s="252"/>
      <c r="D278" s="253"/>
      <c r="E278" s="254"/>
    </row>
    <row r="279" spans="1:6" ht="28.5" customHeight="1" x14ac:dyDescent="0.25">
      <c r="B279" s="249"/>
      <c r="C279" s="252"/>
      <c r="D279" s="253"/>
      <c r="E279" s="254"/>
    </row>
    <row r="280" spans="1:6" ht="28.5" customHeight="1" x14ac:dyDescent="0.25">
      <c r="B280" s="249"/>
      <c r="C280" s="252"/>
      <c r="D280" s="253"/>
      <c r="E280" s="254"/>
    </row>
    <row r="281" spans="1:6" ht="28.5" customHeight="1" x14ac:dyDescent="0.25">
      <c r="B281" s="249"/>
      <c r="C281" s="252"/>
      <c r="D281" s="253"/>
      <c r="E281" s="254"/>
    </row>
    <row r="282" spans="1:6" ht="28.5" customHeight="1" x14ac:dyDescent="0.25">
      <c r="B282" s="249"/>
      <c r="C282" s="252"/>
      <c r="D282" s="253"/>
      <c r="E282" s="254"/>
    </row>
    <row r="283" spans="1:6" ht="28.5" customHeight="1" x14ac:dyDescent="0.25">
      <c r="B283" s="249"/>
      <c r="C283" s="252"/>
      <c r="D283" s="253"/>
      <c r="E283" s="254"/>
    </row>
    <row r="284" spans="1:6" ht="28.5" customHeight="1" x14ac:dyDescent="0.25">
      <c r="B284" s="249"/>
      <c r="C284" s="252"/>
      <c r="D284" s="253"/>
      <c r="E284" s="254"/>
    </row>
    <row r="285" spans="1:6" ht="28.5" customHeight="1" x14ac:dyDescent="0.25">
      <c r="B285" s="249"/>
      <c r="C285" s="252"/>
      <c r="D285" s="253"/>
      <c r="E285" s="254"/>
    </row>
    <row r="286" spans="1:6" ht="28.5" customHeight="1" x14ac:dyDescent="0.25">
      <c r="B286" s="249"/>
      <c r="C286" s="252"/>
      <c r="D286" s="253"/>
      <c r="E286" s="254"/>
    </row>
    <row r="287" spans="1:6" ht="28.5" customHeight="1" thickBot="1" x14ac:dyDescent="0.3">
      <c r="B287" s="249"/>
      <c r="C287" s="255"/>
      <c r="D287" s="256"/>
      <c r="E287" s="257"/>
    </row>
    <row r="288" spans="1:6" x14ac:dyDescent="0.25">
      <c r="B288" s="258"/>
      <c r="C288" s="258"/>
      <c r="D288" s="258"/>
      <c r="E288" s="258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14" zoomScale="85" zoomScaleNormal="85" workbookViewId="0">
      <selection activeCell="B44" sqref="B44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4" bestFit="1" customWidth="1"/>
    <col min="4" max="4" width="14.7109375" style="4" bestFit="1" customWidth="1"/>
    <col min="5" max="5" width="14.7109375" style="104" bestFit="1" customWidth="1"/>
    <col min="6" max="6" width="5.7109375" style="239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4"/>
      <c r="D1" s="4"/>
      <c r="E1" s="104"/>
      <c r="F1" s="239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30" t="s">
        <v>104</v>
      </c>
      <c r="C2" s="431"/>
      <c r="D2" s="431"/>
      <c r="E2" s="432"/>
      <c r="F2" s="240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1"/>
      <c r="B3" s="20"/>
      <c r="C3" s="105"/>
      <c r="D3" s="20"/>
      <c r="E3" s="105"/>
      <c r="F3" s="241"/>
    </row>
    <row r="4" spans="1:24" ht="21" x14ac:dyDescent="0.25">
      <c r="B4" s="438" t="str">
        <f>ENGAGEMENTS!B14</f>
        <v>MARCHE PUBLIC n° 2025PHIE0035</v>
      </c>
      <c r="C4" s="438"/>
      <c r="D4" s="438"/>
      <c r="E4" s="438"/>
      <c r="F4" s="240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7" t="str">
        <f>ENGAGEMENTS!B16</f>
        <v>FOURNITURE DE MEDICAMENTS DU SEGMENT « SANG ET ORGANES HEMATOPOIETIQUES »</v>
      </c>
      <c r="C5" s="437"/>
      <c r="D5" s="437"/>
      <c r="E5" s="437"/>
      <c r="F5" s="240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6"/>
    </row>
    <row r="7" spans="1:24" ht="18.75" x14ac:dyDescent="0.25">
      <c r="B7" s="436" t="s">
        <v>111</v>
      </c>
      <c r="C7" s="436"/>
      <c r="D7" s="436"/>
      <c r="E7" s="436"/>
    </row>
    <row r="8" spans="1:24" s="42" customFormat="1" ht="18.75" x14ac:dyDescent="0.25">
      <c r="A8" s="9"/>
      <c r="B8" s="435" t="s">
        <v>112</v>
      </c>
      <c r="C8" s="435"/>
      <c r="D8" s="435"/>
      <c r="E8" s="435"/>
      <c r="F8" s="239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4" t="str">
        <f>IF(ENGAGEMENTS!E35=0,"",ENGAGEMENTS!E35)</f>
        <v/>
      </c>
      <c r="C9" s="434"/>
      <c r="D9" s="434"/>
      <c r="E9" s="434"/>
      <c r="F9" s="239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6"/>
      <c r="E10" s="106"/>
      <c r="F10" s="241"/>
    </row>
    <row r="11" spans="1:24" ht="15.75" x14ac:dyDescent="0.25">
      <c r="B11" s="433" t="str">
        <f>IF(ENGAGEMENTS!E37=0,"Date de mise à jour : XX/XX/XXXX","Date de mise à jour : "&amp;TEXT(+ENGAGEMENTS!E37,"jj/mm/aaaa"))</f>
        <v>Date de mise à jour : XX/XX/XXXX</v>
      </c>
      <c r="C11" s="433"/>
      <c r="D11" s="433"/>
      <c r="E11" s="433"/>
    </row>
    <row r="12" spans="1:24" s="42" customFormat="1" ht="16.5" thickBot="1" x14ac:dyDescent="0.3">
      <c r="A12" s="9"/>
      <c r="B12" s="43"/>
      <c r="C12" s="104"/>
      <c r="D12" s="39"/>
      <c r="E12" s="104"/>
      <c r="F12" s="239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2"/>
      <c r="B13" s="86" t="s">
        <v>174</v>
      </c>
      <c r="C13" s="114" t="s">
        <v>115</v>
      </c>
      <c r="D13" s="87" t="s">
        <v>105</v>
      </c>
      <c r="E13" s="107" t="s">
        <v>113</v>
      </c>
      <c r="F13" s="242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8" t="s">
        <v>5</v>
      </c>
      <c r="C14" s="115">
        <f>SUM(C15:C18)</f>
        <v>4</v>
      </c>
      <c r="D14" s="116"/>
      <c r="E14" s="115">
        <f>SUM(E15:E18)</f>
        <v>0</v>
      </c>
    </row>
    <row r="15" spans="1:24" ht="24" customHeight="1" x14ac:dyDescent="0.25">
      <c r="B15" s="169" t="s">
        <v>4</v>
      </c>
      <c r="C15" s="170">
        <v>1</v>
      </c>
      <c r="D15" s="171" t="str">
        <f>IF(ENGAGEMENTS!C46="","",ENGAGEMENTS!C46)</f>
        <v/>
      </c>
      <c r="E15" s="170">
        <f>IF(D15="",0,IF(D15="OUI",C15,0))</f>
        <v>0</v>
      </c>
    </row>
    <row r="16" spans="1:24" ht="24" customHeight="1" x14ac:dyDescent="0.25">
      <c r="B16" s="169" t="s">
        <v>72</v>
      </c>
      <c r="C16" s="170">
        <v>1</v>
      </c>
      <c r="D16" s="171" t="str">
        <f>IF(ENGAGEMENTS!C59="","",ENGAGEMENTS!C59)</f>
        <v/>
      </c>
      <c r="E16" s="170">
        <f>IF(D16="",0,IF(D16="OUI",C16,0))</f>
        <v>0</v>
      </c>
    </row>
    <row r="17" spans="1:24" ht="24" customHeight="1" x14ac:dyDescent="0.25">
      <c r="B17" s="165" t="s">
        <v>73</v>
      </c>
      <c r="C17" s="166">
        <v>1</v>
      </c>
      <c r="D17" s="172" t="str">
        <f>IF(ENGAGEMENTS!C67="","",ENGAGEMENTS!C67)</f>
        <v/>
      </c>
      <c r="E17" s="170">
        <f>IF(D17="",0,IF(D17="OUI",C17,0))</f>
        <v>0</v>
      </c>
    </row>
    <row r="18" spans="1:24" ht="24" customHeight="1" thickBot="1" x14ac:dyDescent="0.3">
      <c r="B18" s="173" t="s">
        <v>118</v>
      </c>
      <c r="C18" s="174">
        <v>1</v>
      </c>
      <c r="D18" s="175" t="str">
        <f>IF(ENGAGEMENTS!C75="","",ENGAGEMENTS!C75)</f>
        <v/>
      </c>
      <c r="E18" s="183">
        <f>IF(D18="",0,IF(D18="OUI",C18,0))</f>
        <v>0</v>
      </c>
    </row>
    <row r="19" spans="1:24" ht="24" customHeight="1" thickBot="1" x14ac:dyDescent="0.3">
      <c r="B19" s="88" t="s">
        <v>141</v>
      </c>
      <c r="C19" s="115">
        <f>C20+C23+C34+C44</f>
        <v>19</v>
      </c>
      <c r="D19" s="116"/>
      <c r="E19" s="115">
        <f>E20+E23+E34+E44</f>
        <v>0</v>
      </c>
    </row>
    <row r="20" spans="1:24" ht="24" customHeight="1" x14ac:dyDescent="0.25">
      <c r="B20" s="162" t="s">
        <v>11</v>
      </c>
      <c r="C20" s="163">
        <f>SUM(C21:C22)</f>
        <v>1</v>
      </c>
      <c r="D20" s="164"/>
      <c r="E20" s="163">
        <f>SUM(E21:E22)</f>
        <v>0</v>
      </c>
    </row>
    <row r="21" spans="1:24" s="155" customFormat="1" ht="24" hidden="1" customHeight="1" outlineLevel="1" x14ac:dyDescent="0.25">
      <c r="A21" s="75"/>
      <c r="B21" s="156" t="s">
        <v>156</v>
      </c>
      <c r="C21" s="157">
        <v>0.5</v>
      </c>
      <c r="D21" s="158" t="str">
        <f>IF(ENGAGEMENTS!C90="","",ENGAGEMENTS!C90)</f>
        <v/>
      </c>
      <c r="E21" s="157">
        <f>IF(D21="",0,IF(D21="OUI",C21,0))</f>
        <v>0</v>
      </c>
      <c r="F21" s="239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5" customFormat="1" ht="24" hidden="1" customHeight="1" outlineLevel="1" x14ac:dyDescent="0.25">
      <c r="A22" s="75"/>
      <c r="B22" s="159" t="s">
        <v>160</v>
      </c>
      <c r="C22" s="112">
        <v>0.5</v>
      </c>
      <c r="D22" s="91" t="str">
        <f>IF('2.1. Stock'!B4="","NON","OUI")</f>
        <v>NON</v>
      </c>
      <c r="E22" s="112">
        <f>IF(D22="",0,IF(D22="OUI",C22,0))</f>
        <v>0</v>
      </c>
      <c r="F22" s="239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5" t="s">
        <v>121</v>
      </c>
      <c r="C23" s="166">
        <f>SUM(C24:C26,C31:C33)</f>
        <v>7</v>
      </c>
      <c r="D23" s="167"/>
      <c r="E23" s="166">
        <f>SUM(E24:E26,E31:E33)</f>
        <v>0</v>
      </c>
      <c r="F23" s="239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5" customFormat="1" ht="24" hidden="1" customHeight="1" outlineLevel="1" x14ac:dyDescent="0.25">
      <c r="A24" s="75"/>
      <c r="B24" s="185" t="s">
        <v>148</v>
      </c>
      <c r="C24" s="157">
        <v>2</v>
      </c>
      <c r="D24" s="158" t="str">
        <f>IF(ENGAGEMENTS!C104="","",ENGAGEMENTS!C104)</f>
        <v/>
      </c>
      <c r="E24" s="161">
        <f>IF(D24="",0,IF(D24="OUI",C24,0))</f>
        <v>0</v>
      </c>
      <c r="F24" s="239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5" customFormat="1" ht="24" hidden="1" customHeight="1" outlineLevel="1" x14ac:dyDescent="0.25">
      <c r="A25" s="75"/>
      <c r="B25" s="89" t="s">
        <v>168</v>
      </c>
      <c r="C25" s="109">
        <v>1</v>
      </c>
      <c r="D25" s="90" t="str">
        <f>IF(ENGAGEMENTS!C111="","",ENGAGEMENTS!C111)</f>
        <v/>
      </c>
      <c r="E25" s="213">
        <f>IF(D25="",0,IF(D25="OUI",C25,0))</f>
        <v>0</v>
      </c>
      <c r="F25" s="239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5" customFormat="1" ht="24" hidden="1" customHeight="1" outlineLevel="1" x14ac:dyDescent="0.25">
      <c r="A26" s="75"/>
      <c r="B26" s="92" t="s">
        <v>169</v>
      </c>
      <c r="C26" s="110">
        <f>SUM(C27:C30)</f>
        <v>1</v>
      </c>
      <c r="D26" s="203"/>
      <c r="E26" s="216">
        <f>SUM(E27:E30)</f>
        <v>0</v>
      </c>
      <c r="F26" s="239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4" customFormat="1" ht="24" hidden="1" customHeight="1" outlineLevel="1" x14ac:dyDescent="0.25">
      <c r="A27" s="153"/>
      <c r="B27" s="96" t="s">
        <v>172</v>
      </c>
      <c r="C27" s="119">
        <v>0.25</v>
      </c>
      <c r="D27" s="120" t="str">
        <f>IF(ENGAGEMENTS!C115="","",ENGAGEMENTS!C115)</f>
        <v/>
      </c>
      <c r="E27" s="214">
        <f>IF(D27="",0,IF(D27="OUI",C27,0))</f>
        <v>0</v>
      </c>
      <c r="F27" s="243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4" customFormat="1" ht="24" hidden="1" customHeight="1" outlineLevel="1" x14ac:dyDescent="0.25">
      <c r="A28" s="153"/>
      <c r="B28" s="96" t="s">
        <v>124</v>
      </c>
      <c r="C28" s="119">
        <v>0.25</v>
      </c>
      <c r="D28" s="120" t="str">
        <f>IF(ENGAGEMENTS!C116="","",ENGAGEMENTS!C116)</f>
        <v/>
      </c>
      <c r="E28" s="214">
        <f t="shared" ref="E28:E30" si="0">IF(D28="",0,IF(D28="OUI",C28,0))</f>
        <v>0</v>
      </c>
      <c r="F28" s="243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4" customFormat="1" ht="24" hidden="1" customHeight="1" outlineLevel="1" x14ac:dyDescent="0.25">
      <c r="A29" s="153"/>
      <c r="B29" s="96" t="s">
        <v>125</v>
      </c>
      <c r="C29" s="119">
        <v>0.25</v>
      </c>
      <c r="D29" s="120" t="str">
        <f>IF(ENGAGEMENTS!C117="","",ENGAGEMENTS!C117)</f>
        <v/>
      </c>
      <c r="E29" s="214">
        <f t="shared" si="0"/>
        <v>0</v>
      </c>
      <c r="F29" s="243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4" customFormat="1" ht="24" hidden="1" customHeight="1" outlineLevel="1" x14ac:dyDescent="0.25">
      <c r="A30" s="153"/>
      <c r="B30" s="94" t="s">
        <v>126</v>
      </c>
      <c r="C30" s="117">
        <v>0.25</v>
      </c>
      <c r="D30" s="118" t="str">
        <f>IF(ENGAGEMENTS!C118="","",ENGAGEMENTS!C118)</f>
        <v/>
      </c>
      <c r="E30" s="215">
        <f t="shared" si="0"/>
        <v>0</v>
      </c>
      <c r="F30" s="243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5" customFormat="1" ht="24" hidden="1" customHeight="1" outlineLevel="1" x14ac:dyDescent="0.25">
      <c r="A31" s="75"/>
      <c r="B31" s="92" t="s">
        <v>170</v>
      </c>
      <c r="C31" s="110">
        <v>1</v>
      </c>
      <c r="D31" s="93" t="str">
        <f>IF(ENGAGEMENTS!C123="","",ENGAGEMENTS!C123)</f>
        <v/>
      </c>
      <c r="E31" s="110">
        <f>IF(D31="",0,IF(D31="OUI",C31,0))</f>
        <v>0</v>
      </c>
      <c r="F31" s="239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4" t="s">
        <v>94</v>
      </c>
      <c r="C32" s="117">
        <v>1</v>
      </c>
      <c r="D32" s="118" t="str">
        <f>IF(ENGAGEMENTS!E128="","",ENGAGEMENTS!E128)</f>
        <v/>
      </c>
      <c r="E32" s="212">
        <f>IF(OR(D31="NON",D31=""),0,IF(D32="OUI",C32,0))</f>
        <v>0</v>
      </c>
      <c r="F32" s="239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5" customFormat="1" ht="24" hidden="1" customHeight="1" outlineLevel="1" x14ac:dyDescent="0.25">
      <c r="A33" s="75"/>
      <c r="B33" s="186" t="s">
        <v>171</v>
      </c>
      <c r="C33" s="112">
        <v>1</v>
      </c>
      <c r="D33" s="91" t="str">
        <f>IF(ENGAGEMENTS!C132="","",ENGAGEMENTS!C132)</f>
        <v/>
      </c>
      <c r="E33" s="112">
        <f>IF(D33="",0,IF(D33="OUI",C33,0))</f>
        <v>0</v>
      </c>
      <c r="F33" s="239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5" t="s">
        <v>136</v>
      </c>
      <c r="C34" s="166">
        <f>SUM(C35:C36,C41:C43)</f>
        <v>6</v>
      </c>
      <c r="D34" s="167"/>
      <c r="E34" s="166">
        <f>SUM(E35:E36,E41:E43)</f>
        <v>0</v>
      </c>
      <c r="F34" s="239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1" customFormat="1" ht="24" hidden="1" customHeight="1" outlineLevel="1" x14ac:dyDescent="0.25">
      <c r="A35" s="187"/>
      <c r="B35" s="160" t="s">
        <v>149</v>
      </c>
      <c r="C35" s="188">
        <v>2</v>
      </c>
      <c r="D35" s="158" t="str">
        <f>IF(ENGAGEMENTS!C139="","",ENGAGEMENTS!C139)</f>
        <v/>
      </c>
      <c r="E35" s="189">
        <f>IF(D35="",0,IF(D35="OUI",C35,0))</f>
        <v>0</v>
      </c>
      <c r="F35" s="239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</row>
    <row r="36" spans="1:24" s="42" customFormat="1" ht="24" hidden="1" customHeight="1" outlineLevel="1" x14ac:dyDescent="0.25">
      <c r="A36" s="9"/>
      <c r="B36" s="92" t="s">
        <v>150</v>
      </c>
      <c r="C36" s="110">
        <f>SUM(C37:C40)</f>
        <v>1</v>
      </c>
      <c r="D36" s="203"/>
      <c r="E36" s="216">
        <f>SUM(E37:E40)</f>
        <v>0</v>
      </c>
      <c r="F36" s="239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4" customFormat="1" ht="24" hidden="1" customHeight="1" outlineLevel="1" x14ac:dyDescent="0.25">
      <c r="A37" s="153"/>
      <c r="B37" s="96" t="s">
        <v>172</v>
      </c>
      <c r="C37" s="119">
        <v>0.25</v>
      </c>
      <c r="D37" s="120" t="str">
        <f>IF(ENGAGEMENTS!C146="","",ENGAGEMENTS!C146)</f>
        <v/>
      </c>
      <c r="E37" s="214">
        <f>IF(D37="",0,IF(D37="OUI",C37,0))</f>
        <v>0</v>
      </c>
      <c r="F37" s="243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4" customFormat="1" ht="24" hidden="1" customHeight="1" outlineLevel="1" x14ac:dyDescent="0.25">
      <c r="A38" s="153"/>
      <c r="B38" s="96" t="s">
        <v>124</v>
      </c>
      <c r="C38" s="119">
        <v>0.25</v>
      </c>
      <c r="D38" s="120" t="str">
        <f>IF(ENGAGEMENTS!C147="","",ENGAGEMENTS!C147)</f>
        <v/>
      </c>
      <c r="E38" s="214">
        <f t="shared" ref="E38:E40" si="1">IF(D38="",0,IF(D38="OUI",C38,0))</f>
        <v>0</v>
      </c>
      <c r="F38" s="243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4" customFormat="1" ht="24" hidden="1" customHeight="1" outlineLevel="1" x14ac:dyDescent="0.25">
      <c r="A39" s="153"/>
      <c r="B39" s="96" t="s">
        <v>125</v>
      </c>
      <c r="C39" s="119">
        <v>0.25</v>
      </c>
      <c r="D39" s="120" t="str">
        <f>IF(ENGAGEMENTS!C148="","",ENGAGEMENTS!C148)</f>
        <v/>
      </c>
      <c r="E39" s="214">
        <f t="shared" si="1"/>
        <v>0</v>
      </c>
      <c r="F39" s="243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4" customFormat="1" ht="24" hidden="1" customHeight="1" outlineLevel="1" x14ac:dyDescent="0.25">
      <c r="A40" s="153"/>
      <c r="B40" s="94" t="s">
        <v>126</v>
      </c>
      <c r="C40" s="117">
        <v>0.25</v>
      </c>
      <c r="D40" s="120" t="str">
        <f>IF(ENGAGEMENTS!C149="","",ENGAGEMENTS!C149)</f>
        <v/>
      </c>
      <c r="E40" s="215">
        <f t="shared" si="1"/>
        <v>0</v>
      </c>
      <c r="F40" s="243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2" t="s">
        <v>151</v>
      </c>
      <c r="C41" s="111">
        <v>1</v>
      </c>
      <c r="D41" s="90" t="str">
        <f>IF(ENGAGEMENTS!C154="","",ENGAGEMENTS!C154)</f>
        <v/>
      </c>
      <c r="E41" s="111">
        <f>IF(D41="",0,IF(D41="OUI",C41,0))</f>
        <v>0</v>
      </c>
      <c r="F41" s="239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5" customFormat="1" ht="24" hidden="1" customHeight="1" outlineLevel="1" x14ac:dyDescent="0.25">
      <c r="A42" s="75"/>
      <c r="B42" s="92" t="s">
        <v>162</v>
      </c>
      <c r="C42" s="110">
        <v>1</v>
      </c>
      <c r="D42" s="90" t="str">
        <f>IF(ENGAGEMENTS!C160="","",ENGAGEMENTS!C160)</f>
        <v/>
      </c>
      <c r="E42" s="111">
        <f>IF(D42="",0,IF(D42="OUI",C42,0))</f>
        <v>0</v>
      </c>
      <c r="F42" s="239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5" customFormat="1" ht="24" hidden="1" customHeight="1" outlineLevel="1" x14ac:dyDescent="0.25">
      <c r="A43" s="75"/>
      <c r="B43" s="92" t="s">
        <v>163</v>
      </c>
      <c r="C43" s="110">
        <v>1</v>
      </c>
      <c r="D43" s="90" t="str">
        <f>IF(ENGAGEMENTS!C167="","",ENGAGEMENTS!C167)</f>
        <v/>
      </c>
      <c r="E43" s="108">
        <f>IF(D43="",0,IF(D43="OUI",C43,0))</f>
        <v>0</v>
      </c>
      <c r="F43" s="239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5" t="s">
        <v>122</v>
      </c>
      <c r="C44" s="166">
        <f>SUM(C45:C46,C51:C52)</f>
        <v>5</v>
      </c>
      <c r="D44" s="167"/>
      <c r="E44" s="166">
        <f>SUM(E45:E46,E51:E52)</f>
        <v>0</v>
      </c>
      <c r="F44" s="239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1" customFormat="1" ht="24" hidden="1" customHeight="1" outlineLevel="1" x14ac:dyDescent="0.25">
      <c r="A45" s="187"/>
      <c r="B45" s="185" t="s">
        <v>152</v>
      </c>
      <c r="C45" s="194">
        <v>2</v>
      </c>
      <c r="D45" s="192" t="str">
        <f>IF(ENGAGEMENTS!C174="","",ENGAGEMENTS!C174)</f>
        <v/>
      </c>
      <c r="E45" s="194">
        <f>IF(D45="",0,IF(D45="OUI",C45,0))</f>
        <v>0</v>
      </c>
      <c r="F45" s="239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</row>
    <row r="46" spans="1:24" s="191" customFormat="1" ht="24" hidden="1" customHeight="1" outlineLevel="1" x14ac:dyDescent="0.25">
      <c r="A46" s="187"/>
      <c r="B46" s="92" t="s">
        <v>153</v>
      </c>
      <c r="C46" s="110">
        <f>SUM(C47:C50)</f>
        <v>1</v>
      </c>
      <c r="D46" s="203"/>
      <c r="E46" s="216">
        <f>SUM(E47:E50)</f>
        <v>0</v>
      </c>
      <c r="F46" s="239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</row>
    <row r="47" spans="1:24" s="154" customFormat="1" ht="24" hidden="1" customHeight="1" outlineLevel="1" x14ac:dyDescent="0.25">
      <c r="A47" s="153"/>
      <c r="B47" s="96" t="s">
        <v>172</v>
      </c>
      <c r="C47" s="119">
        <v>0.25</v>
      </c>
      <c r="D47" s="120" t="str">
        <f>IF(ENGAGEMENTS!C181="","",ENGAGEMENTS!C181)</f>
        <v/>
      </c>
      <c r="E47" s="214">
        <f>IF(D47="",0,IF(D47="OUI",C47,0))</f>
        <v>0</v>
      </c>
      <c r="F47" s="243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4" customFormat="1" ht="24" hidden="1" customHeight="1" outlineLevel="1" x14ac:dyDescent="0.25">
      <c r="A48" s="153"/>
      <c r="B48" s="96" t="s">
        <v>124</v>
      </c>
      <c r="C48" s="119">
        <v>0.25</v>
      </c>
      <c r="D48" s="120" t="str">
        <f>IF(ENGAGEMENTS!C182="","",ENGAGEMENTS!C182)</f>
        <v/>
      </c>
      <c r="E48" s="214">
        <f t="shared" ref="E48:E50" si="2">IF(D48="",0,IF(D48="OUI",C48,0))</f>
        <v>0</v>
      </c>
      <c r="F48" s="243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4" customFormat="1" ht="24" hidden="1" customHeight="1" outlineLevel="1" x14ac:dyDescent="0.25">
      <c r="A49" s="153"/>
      <c r="B49" s="96" t="s">
        <v>125</v>
      </c>
      <c r="C49" s="119">
        <v>0.25</v>
      </c>
      <c r="D49" s="120" t="str">
        <f>IF(ENGAGEMENTS!C183="","",ENGAGEMENTS!C183)</f>
        <v/>
      </c>
      <c r="E49" s="214">
        <f t="shared" si="2"/>
        <v>0</v>
      </c>
      <c r="F49" s="243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4" customFormat="1" ht="24" hidden="1" customHeight="1" outlineLevel="1" x14ac:dyDescent="0.25">
      <c r="A50" s="153"/>
      <c r="B50" s="94" t="s">
        <v>126</v>
      </c>
      <c r="C50" s="117">
        <v>0.25</v>
      </c>
      <c r="D50" s="118" t="str">
        <f>IF(ENGAGEMENTS!C184="","",ENGAGEMENTS!C184)</f>
        <v/>
      </c>
      <c r="E50" s="215">
        <f t="shared" si="2"/>
        <v>0</v>
      </c>
      <c r="F50" s="243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1" customFormat="1" ht="24" hidden="1" customHeight="1" outlineLevel="1" x14ac:dyDescent="0.25">
      <c r="A51" s="187"/>
      <c r="B51" s="92" t="s">
        <v>154</v>
      </c>
      <c r="C51" s="193">
        <v>1</v>
      </c>
      <c r="D51" s="200" t="str">
        <f>IF(ENGAGEMENTS!C189="","",ENGAGEMENTS!C189)</f>
        <v/>
      </c>
      <c r="E51" s="193">
        <f>IF(D51="",0,IF(D51="OUI",C51,0))</f>
        <v>0</v>
      </c>
      <c r="F51" s="239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</row>
    <row r="52" spans="1:24" s="42" customFormat="1" ht="24" hidden="1" customHeight="1" outlineLevel="1" thickBot="1" x14ac:dyDescent="0.3">
      <c r="A52" s="9"/>
      <c r="B52" s="197" t="s">
        <v>94</v>
      </c>
      <c r="C52" s="198">
        <v>1</v>
      </c>
      <c r="D52" s="199" t="str">
        <f>IF(ENGAGEMENTS!E194="","",ENGAGEMENTS!E194)</f>
        <v/>
      </c>
      <c r="E52" s="212">
        <f>IF(OR(D51="NON",D51=""),0,IF(D52="OUI",C52,0))</f>
        <v>0</v>
      </c>
      <c r="F52" s="239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8" t="s">
        <v>16</v>
      </c>
      <c r="C53" s="115">
        <f>C54+C58</f>
        <v>14</v>
      </c>
      <c r="D53" s="116"/>
      <c r="E53" s="115">
        <f>E54+E58</f>
        <v>0</v>
      </c>
    </row>
    <row r="54" spans="1:24" ht="24" customHeight="1" x14ac:dyDescent="0.25">
      <c r="B54" s="162" t="s">
        <v>17</v>
      </c>
      <c r="C54" s="163">
        <f>SUM(C55:C57)</f>
        <v>3</v>
      </c>
      <c r="D54" s="168"/>
      <c r="E54" s="163">
        <f>SUM(E55:E57)</f>
        <v>0</v>
      </c>
    </row>
    <row r="55" spans="1:24" ht="24" hidden="1" customHeight="1" outlineLevel="1" x14ac:dyDescent="0.25">
      <c r="B55" s="185" t="s">
        <v>75</v>
      </c>
      <c r="C55" s="157">
        <v>1</v>
      </c>
      <c r="D55" s="158" t="str">
        <f>IF(ENGAGEMENTS!C205="","",ENGAGEMENTS!C205)</f>
        <v/>
      </c>
      <c r="E55" s="157">
        <f>IF(D55="",0,IF(D55="OUI",C55,0))</f>
        <v>0</v>
      </c>
    </row>
    <row r="56" spans="1:24" ht="24" hidden="1" customHeight="1" outlineLevel="1" x14ac:dyDescent="0.25">
      <c r="B56" s="89" t="s">
        <v>76</v>
      </c>
      <c r="C56" s="195">
        <v>1</v>
      </c>
      <c r="D56" s="196" t="str">
        <f>IF(ENGAGEMENTS!C210="","",ENGAGEMENTS!C210)</f>
        <v/>
      </c>
      <c r="E56" s="195">
        <f>IF(D56="",0,IF(D56="OUI",0,C56))</f>
        <v>0</v>
      </c>
    </row>
    <row r="57" spans="1:24" s="38" customFormat="1" ht="24" hidden="1" customHeight="1" outlineLevel="1" x14ac:dyDescent="0.25">
      <c r="A57" s="9"/>
      <c r="B57" s="186" t="s">
        <v>79</v>
      </c>
      <c r="C57" s="206">
        <v>1</v>
      </c>
      <c r="D57" s="207" t="str">
        <f>IF(ENGAGEMENTS!C217="","",ENGAGEMENTS!C217)</f>
        <v/>
      </c>
      <c r="E57" s="195">
        <f>IF(D57="",0,IF(D57="OUI",C57,0))</f>
        <v>0</v>
      </c>
      <c r="F57" s="239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5" t="s">
        <v>19</v>
      </c>
      <c r="C58" s="166">
        <f>SUM(C59,C61:C63,C64,C69,C73:C74)</f>
        <v>11</v>
      </c>
      <c r="D58" s="167"/>
      <c r="E58" s="166">
        <f>SUM(E59,E61:E63,E64,E69,E73:E74)</f>
        <v>0</v>
      </c>
      <c r="F58" s="239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0" t="s">
        <v>80</v>
      </c>
      <c r="C59" s="161">
        <f>SUM(C60:C60)</f>
        <v>1</v>
      </c>
      <c r="D59" s="203"/>
      <c r="E59" s="161">
        <f>SUM(E60:E60)</f>
        <v>0</v>
      </c>
      <c r="F59" s="239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4" customFormat="1" ht="24" hidden="1" customHeight="1" outlineLevel="1" x14ac:dyDescent="0.2">
      <c r="A60" s="153"/>
      <c r="B60" s="201" t="s">
        <v>83</v>
      </c>
      <c r="C60" s="119">
        <v>1</v>
      </c>
      <c r="D60" s="204" t="str">
        <f>IF(ENGAGEMENTS!E223="","",ENGAGEMENTS!E223)</f>
        <v/>
      </c>
      <c r="E60" s="119">
        <f>IF(D60="",0,IF(D60="sous 24 h",C60,IF(D60="sous 48 h",0.5,IF(D60="sous 72 h",0.25,0))))</f>
        <v>0</v>
      </c>
      <c r="F60" s="243"/>
      <c r="G60" s="25"/>
      <c r="H60" s="25"/>
      <c r="I60" s="20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89" t="s">
        <v>84</v>
      </c>
      <c r="C61" s="111">
        <v>2</v>
      </c>
      <c r="D61" s="90" t="str">
        <f>IF(ENGAGEMENTS!C228="","",ENGAGEMENTS!C228)</f>
        <v/>
      </c>
      <c r="E61" s="195">
        <f>IF(D61="",0,IF(D61="OUI",0,C61))</f>
        <v>0</v>
      </c>
      <c r="F61" s="239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2" t="s">
        <v>85</v>
      </c>
      <c r="C62" s="110">
        <v>1</v>
      </c>
      <c r="D62" s="93" t="str">
        <f>IF(ENGAGEMENTS!C232="","",ENGAGEMENTS!C232)</f>
        <v/>
      </c>
      <c r="E62" s="110">
        <f>IF(D62="",0,IF(D62="OUI",C62,0))</f>
        <v>0</v>
      </c>
      <c r="F62" s="239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4" t="s">
        <v>86</v>
      </c>
      <c r="C63" s="117">
        <v>0.5</v>
      </c>
      <c r="D63" s="118" t="str">
        <f>IF(ENGAGEMENTS!E236="","",ENGAGEMENTS!E236)</f>
        <v/>
      </c>
      <c r="E63" s="212">
        <f>IF(OR(D62="NON",D62=""),0,IF(D63="NON",C63,0))</f>
        <v>0</v>
      </c>
      <c r="F63" s="239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2" t="s">
        <v>87</v>
      </c>
      <c r="C64" s="110">
        <f>SUM(C65:C68)</f>
        <v>3</v>
      </c>
      <c r="D64" s="99"/>
      <c r="E64" s="110">
        <f>SUM(E65:E68)</f>
        <v>0</v>
      </c>
      <c r="F64" s="239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0" t="s">
        <v>88</v>
      </c>
      <c r="C65" s="108">
        <v>1</v>
      </c>
      <c r="D65" s="97" t="str">
        <f>IF(ENGAGEMENTS!C241="","",ENGAGEMENTS!C241)</f>
        <v/>
      </c>
      <c r="E65" s="108">
        <f>IF(D65="",0,IF(D65="OUI",C65,0))</f>
        <v>0</v>
      </c>
      <c r="F65" s="239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6" t="s">
        <v>86</v>
      </c>
      <c r="C66" s="119">
        <v>0.5</v>
      </c>
      <c r="D66" s="120" t="str">
        <f>IF(ENGAGEMENTS!E243="","",ENGAGEMENTS!E243)</f>
        <v/>
      </c>
      <c r="E66" s="217">
        <f>IF(OR(D65="NON",D65=""),0,IF(D66="NON",C66,0))</f>
        <v>0</v>
      </c>
      <c r="F66" s="239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0" t="s">
        <v>89</v>
      </c>
      <c r="C67" s="108">
        <v>1</v>
      </c>
      <c r="D67" s="97" t="str">
        <f>IF(ENGAGEMENTS!C246="","",ENGAGEMENTS!C246)</f>
        <v/>
      </c>
      <c r="E67" s="108">
        <f>IF(D67="",0,IF(D67="OUI",C67,0))</f>
        <v>0</v>
      </c>
      <c r="F67" s="239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4" t="s">
        <v>86</v>
      </c>
      <c r="C68" s="117">
        <v>0.5</v>
      </c>
      <c r="D68" s="118" t="str">
        <f>IF(ENGAGEMENTS!E248="","",ENGAGEMENTS!E248)</f>
        <v/>
      </c>
      <c r="E68" s="212">
        <f>IF(OR(D67="NON",D67=""),0,IF(D68="NON",C68,0))</f>
        <v>0</v>
      </c>
      <c r="F68" s="239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2" t="s">
        <v>90</v>
      </c>
      <c r="C69" s="110">
        <f>SUM(C70:C72)</f>
        <v>1.5</v>
      </c>
      <c r="D69" s="99"/>
      <c r="E69" s="110">
        <f>SUM(E70:E72)</f>
        <v>0</v>
      </c>
      <c r="F69" s="239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6" t="s">
        <v>91</v>
      </c>
      <c r="C70" s="119">
        <v>0.5</v>
      </c>
      <c r="D70" s="120" t="str">
        <f>IF(ENGAGEMENTS!C252="","",ENGAGEMENTS!C252)</f>
        <v/>
      </c>
      <c r="E70" s="119">
        <f>IF(D70="",0,IF(D70="OUI",C70,0))</f>
        <v>0</v>
      </c>
      <c r="F70" s="239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6" t="s">
        <v>37</v>
      </c>
      <c r="C71" s="119">
        <v>0.5</v>
      </c>
      <c r="D71" s="120" t="str">
        <f>IF(ENGAGEMENTS!C253="","",ENGAGEMENTS!C253)</f>
        <v/>
      </c>
      <c r="E71" s="119">
        <f>IF(D71="",0,IF(D71="OUI",C71,0))</f>
        <v>0</v>
      </c>
      <c r="F71" s="239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4" t="s">
        <v>38</v>
      </c>
      <c r="C72" s="117">
        <v>0.5</v>
      </c>
      <c r="D72" s="118" t="str">
        <f>IF(ENGAGEMENTS!C254="","",ENGAGEMENTS!C254)</f>
        <v/>
      </c>
      <c r="E72" s="117">
        <f>IF(D72="",0,IF(D72="OUI",C72,0))</f>
        <v>0</v>
      </c>
      <c r="F72" s="239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2" t="s">
        <v>92</v>
      </c>
      <c r="C73" s="110">
        <v>1</v>
      </c>
      <c r="D73" s="93" t="str">
        <f>IF(ENGAGEMENTS!C258="","",ENGAGEMENTS!C258)</f>
        <v/>
      </c>
      <c r="E73" s="110">
        <f>IF(D73="",0,IF(D73="OUI",C73,0))</f>
        <v>0</v>
      </c>
      <c r="F73" s="239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8" t="s">
        <v>93</v>
      </c>
      <c r="C74" s="121">
        <v>1</v>
      </c>
      <c r="D74" s="122" t="str">
        <f>IF(ENGAGEMENTS!E260="","",ENGAGEMENTS!E260)</f>
        <v/>
      </c>
      <c r="E74" s="121">
        <f>IF(OR(D73="NON",D73=""),0,IF(D74="OUI",C74,0))</f>
        <v>0</v>
      </c>
      <c r="F74" s="239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8" t="s">
        <v>147</v>
      </c>
      <c r="C75" s="115">
        <f>SUM(C76:C81)</f>
        <v>6</v>
      </c>
      <c r="D75" s="116"/>
      <c r="E75" s="115">
        <f>SUM(E76:E81)</f>
        <v>0</v>
      </c>
      <c r="F75" s="239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69" t="s">
        <v>46</v>
      </c>
      <c r="C76" s="170">
        <v>1</v>
      </c>
      <c r="D76" s="171" t="str">
        <f>IF(ENGAGEMENTS!C269="","",ENGAGEMENTS!C269)</f>
        <v/>
      </c>
      <c r="E76" s="170">
        <f>IF(D76="",0,IF(D76="OUI",C76,0))</f>
        <v>0</v>
      </c>
      <c r="F76" s="239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2" t="s">
        <v>96</v>
      </c>
      <c r="C77" s="121">
        <v>1</v>
      </c>
      <c r="D77" s="122" t="str">
        <f>IF(ENGAGEMENTS!E272="","",ENGAGEMENTS!E272)</f>
        <v/>
      </c>
      <c r="E77" s="212">
        <f>IF(OR(D76="NON",D76=""),0,IF(D77="NON",C77,0))</f>
        <v>0</v>
      </c>
      <c r="F77" s="239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5" t="s">
        <v>67</v>
      </c>
      <c r="C78" s="166">
        <v>1</v>
      </c>
      <c r="D78" s="172" t="str">
        <f>IF(ENGAGEMENTS!C278="","",ENGAGEMENTS!C278)</f>
        <v/>
      </c>
      <c r="E78" s="166">
        <f>IF(D78="",0,IF(D78="OUI",C78,0))</f>
        <v>0</v>
      </c>
      <c r="F78" s="239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5" t="s">
        <v>49</v>
      </c>
      <c r="C79" s="166">
        <v>1</v>
      </c>
      <c r="D79" s="172" t="str">
        <f>IF(ENGAGEMENTS!C284="","",ENGAGEMENTS!C284)</f>
        <v/>
      </c>
      <c r="E79" s="166">
        <f>IF(D79="",0,IF(D79="OUI",C79,0))</f>
        <v>0</v>
      </c>
      <c r="F79" s="239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5" t="s">
        <v>155</v>
      </c>
      <c r="C80" s="166">
        <v>1</v>
      </c>
      <c r="D80" s="172" t="str">
        <f>IF(ENGAGEMENTS!C297="","",ENGAGEMENTS!C297)</f>
        <v/>
      </c>
      <c r="E80" s="166">
        <f>IF(D80="",0,IF(D80="OUI",C80,0))</f>
        <v>0</v>
      </c>
      <c r="F80" s="239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5" t="s">
        <v>145</v>
      </c>
      <c r="C81" s="166">
        <v>1</v>
      </c>
      <c r="D81" s="172" t="str">
        <f>IF(ENGAGEMENTS!C310="","",ENGAGEMENTS!C310)</f>
        <v/>
      </c>
      <c r="E81" s="166">
        <f>IF(D81="",0,IF(D81="OUI",C81,0))</f>
        <v>0</v>
      </c>
      <c r="F81" s="239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8" t="s">
        <v>55</v>
      </c>
      <c r="C82" s="115">
        <f>C83+C84+C89</f>
        <v>7</v>
      </c>
      <c r="D82" s="116"/>
      <c r="E82" s="115">
        <f>E83+E84+E89</f>
        <v>0</v>
      </c>
      <c r="F82" s="239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69" t="s">
        <v>68</v>
      </c>
      <c r="C83" s="170">
        <v>1</v>
      </c>
      <c r="D83" s="171" t="str">
        <f>IF(ENGAGEMENTS!C330="","",ENGAGEMENTS!C330)</f>
        <v/>
      </c>
      <c r="E83" s="166">
        <f>IF(D83="",0,IF(D83="OUI",C83,0))</f>
        <v>0</v>
      </c>
      <c r="F83" s="239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5" t="s">
        <v>56</v>
      </c>
      <c r="C84" s="166">
        <f>SUM(C85:C88)</f>
        <v>4</v>
      </c>
      <c r="D84" s="167"/>
      <c r="E84" s="166">
        <f>SUM(E85:E88)</f>
        <v>0</v>
      </c>
      <c r="F84" s="239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3" t="s">
        <v>99</v>
      </c>
      <c r="C85" s="109">
        <v>1</v>
      </c>
      <c r="D85" s="95" t="str">
        <f>IF(ENGAGEMENTS!C338="","",ENGAGEMENTS!C338)</f>
        <v/>
      </c>
      <c r="E85" s="109">
        <f>IF(D85="",0,IF(D85="OUI",C85,0))</f>
        <v>0</v>
      </c>
      <c r="F85" s="239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89" t="s">
        <v>100</v>
      </c>
      <c r="C86" s="111">
        <v>1</v>
      </c>
      <c r="D86" s="90" t="str">
        <f>IF(ENGAGEMENTS!C345="","",ENGAGEMENTS!C345)</f>
        <v/>
      </c>
      <c r="E86" s="111">
        <f>IF(D86="",0,IF(D86="OUI",C86,0))</f>
        <v>0</v>
      </c>
      <c r="F86" s="239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2" t="s">
        <v>101</v>
      </c>
      <c r="C87" s="110">
        <v>1</v>
      </c>
      <c r="D87" s="93" t="str">
        <f>IF(ENGAGEMENTS!C350="","",ENGAGEMENTS!C350)</f>
        <v/>
      </c>
      <c r="E87" s="110">
        <f>IF(D87="",0,IF(D87="OUI",C87,0))</f>
        <v>0</v>
      </c>
      <c r="F87" s="239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8" t="s">
        <v>97</v>
      </c>
      <c r="C88" s="121">
        <v>1</v>
      </c>
      <c r="D88" s="122" t="str">
        <f>IF(ENGAGEMENTS!E356="","",ENGAGEMENTS!E356)</f>
        <v/>
      </c>
      <c r="E88" s="121">
        <f>IF(OR(D87="NON",D87=""),0,IF(D88="OUI",C88,0))</f>
        <v>0</v>
      </c>
      <c r="F88" s="239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5" t="s">
        <v>61</v>
      </c>
      <c r="C89" s="166">
        <f>SUM(C90:C91)</f>
        <v>2</v>
      </c>
      <c r="D89" s="167"/>
      <c r="E89" s="166">
        <f>SUM(E90:E91)</f>
        <v>0</v>
      </c>
      <c r="F89" s="239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3" t="s">
        <v>102</v>
      </c>
      <c r="C90" s="109">
        <v>1</v>
      </c>
      <c r="D90" s="95" t="str">
        <f>IF(ENGAGEMENTS!C363="","",ENGAGEMENTS!C363)</f>
        <v/>
      </c>
      <c r="E90" s="109">
        <f>IF(D90="",0,IF(D90="OUI",C90,0))</f>
        <v>0</v>
      </c>
      <c r="F90" s="239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1" t="s">
        <v>103</v>
      </c>
      <c r="C91" s="113">
        <v>1</v>
      </c>
      <c r="D91" s="102" t="str">
        <f>IF(ENGAGEMENTS!C367="","",ENGAGEMENTS!C367)</f>
        <v/>
      </c>
      <c r="E91" s="113">
        <f>IF(D91="",0,IF(D91="OUI",C91,0))</f>
        <v>0</v>
      </c>
      <c r="F91" s="239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5"/>
      <c r="C92" s="124">
        <f>C82+C75+C53+C19+C14</f>
        <v>50</v>
      </c>
      <c r="D92" s="123"/>
      <c r="E92" s="124">
        <f>E82+E75+E53+E19+E14</f>
        <v>0</v>
      </c>
      <c r="F92" s="239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4"/>
      <c r="D93" s="4"/>
      <c r="E93" s="104"/>
      <c r="F93" s="239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6" t="s">
        <v>114</v>
      </c>
      <c r="C94" s="427" t="str">
        <f>FIXED(E92,2)&amp;" / "&amp;FIXED(C92,2)&amp;" points"</f>
        <v>0,00 / 50,00 points</v>
      </c>
      <c r="D94" s="428"/>
      <c r="E94" s="429"/>
      <c r="F94" s="239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4"/>
      <c r="D95" s="4"/>
      <c r="E95" s="104"/>
      <c r="F95" s="239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4"/>
      <c r="D96" s="4"/>
      <c r="E96" s="104"/>
      <c r="F96" s="239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8" customFormat="1" ht="15.75" x14ac:dyDescent="0.25">
      <c r="A97" s="209"/>
      <c r="B97" s="210" t="s">
        <v>205</v>
      </c>
      <c r="C97" s="426" t="str">
        <f>FIXED((E14+E53+E75)*20/(C14+C53+C75),2)&amp;" / 20,00 points"</f>
        <v>0,00 / 20,00 points</v>
      </c>
      <c r="D97" s="426"/>
      <c r="E97" s="426"/>
      <c r="F97" s="24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</row>
    <row r="98" spans="1:24" s="208" customFormat="1" ht="15.75" x14ac:dyDescent="0.25">
      <c r="A98" s="209"/>
      <c r="B98" s="210" t="s">
        <v>203</v>
      </c>
      <c r="C98" s="426" t="str">
        <f>FIXED(E19*20/C19,2)&amp;" / 20,00 points"</f>
        <v>0,00 / 20,00 points</v>
      </c>
      <c r="D98" s="426"/>
      <c r="E98" s="426"/>
      <c r="F98" s="244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</row>
    <row r="99" spans="1:24" s="208" customFormat="1" ht="15.75" x14ac:dyDescent="0.25">
      <c r="A99" s="209"/>
      <c r="B99" s="208" t="s">
        <v>161</v>
      </c>
      <c r="C99" s="426" t="str">
        <f>FIXED(E82*20/C82,2)&amp;" / 20,00 points"</f>
        <v>0,00 / 20,00 points</v>
      </c>
      <c r="D99" s="426"/>
      <c r="E99" s="426"/>
      <c r="F99" s="24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</row>
    <row r="104" spans="1:24" x14ac:dyDescent="0.25">
      <c r="D104" s="211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B44" sqref="B44"/>
    </sheetView>
  </sheetViews>
  <sheetFormatPr baseColWidth="10" defaultRowHeight="15" x14ac:dyDescent="0.25"/>
  <cols>
    <col min="1" max="1" width="5.7109375" style="218" customWidth="1"/>
    <col min="2" max="2" width="40.7109375" style="218" customWidth="1"/>
    <col min="3" max="10" width="15.7109375" style="218" customWidth="1"/>
    <col min="11" max="11" width="20.7109375" style="218" customWidth="1"/>
    <col min="12" max="12" width="16.140625" style="218" bestFit="1" customWidth="1"/>
    <col min="13" max="13" width="15.7109375" style="218" customWidth="1"/>
    <col min="14" max="14" width="22.42578125" style="42" bestFit="1" customWidth="1"/>
    <col min="15" max="15" width="16.140625" style="42" bestFit="1" customWidth="1"/>
    <col min="16" max="18" width="15.7109375" style="218" customWidth="1"/>
    <col min="19" max="19" width="30.7109375" style="218" customWidth="1"/>
    <col min="20" max="20" width="5.7109375" style="236" customWidth="1"/>
    <col min="21" max="16384" width="11.42578125" style="218"/>
  </cols>
  <sheetData>
    <row r="1" spans="2:20" ht="15.75" thickBot="1" x14ac:dyDescent="0.3"/>
    <row r="2" spans="2:20" ht="39.75" thickBot="1" x14ac:dyDescent="0.3">
      <c r="B2" s="439" t="s">
        <v>181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1"/>
    </row>
    <row r="5" spans="2:20" s="222" customFormat="1" ht="18.75" customHeight="1" x14ac:dyDescent="0.25">
      <c r="B5" s="218"/>
      <c r="C5" s="442" t="s">
        <v>183</v>
      </c>
      <c r="D5" s="442"/>
      <c r="E5" s="442"/>
      <c r="F5" s="442"/>
      <c r="G5" s="450" t="s">
        <v>188</v>
      </c>
      <c r="H5" s="450"/>
      <c r="I5" s="450"/>
      <c r="J5" s="448" t="s">
        <v>187</v>
      </c>
      <c r="K5" s="448"/>
      <c r="L5" s="448"/>
      <c r="M5" s="446" t="s">
        <v>184</v>
      </c>
      <c r="N5" s="446"/>
      <c r="O5" s="446"/>
      <c r="P5" s="444" t="s">
        <v>185</v>
      </c>
      <c r="Q5" s="444"/>
      <c r="R5" s="444"/>
      <c r="S5" s="452" t="s">
        <v>197</v>
      </c>
      <c r="T5" s="237"/>
    </row>
    <row r="6" spans="2:20" s="222" customFormat="1" ht="18.75" customHeight="1" x14ac:dyDescent="0.25">
      <c r="B6" s="218"/>
      <c r="C6" s="442"/>
      <c r="D6" s="442"/>
      <c r="E6" s="442"/>
      <c r="F6" s="442"/>
      <c r="G6" s="450"/>
      <c r="H6" s="450"/>
      <c r="I6" s="450"/>
      <c r="J6" s="448"/>
      <c r="K6" s="448"/>
      <c r="L6" s="448"/>
      <c r="M6" s="446"/>
      <c r="N6" s="446"/>
      <c r="O6" s="446"/>
      <c r="P6" s="444"/>
      <c r="Q6" s="444"/>
      <c r="R6" s="444"/>
      <c r="S6" s="452"/>
      <c r="T6" s="237"/>
    </row>
    <row r="7" spans="2:20" s="222" customFormat="1" ht="18.75" customHeight="1" x14ac:dyDescent="0.25">
      <c r="B7" s="218"/>
      <c r="C7" s="442"/>
      <c r="D7" s="442"/>
      <c r="E7" s="442"/>
      <c r="F7" s="442"/>
      <c r="G7" s="450"/>
      <c r="H7" s="450"/>
      <c r="I7" s="450"/>
      <c r="J7" s="448"/>
      <c r="K7" s="448"/>
      <c r="L7" s="448"/>
      <c r="M7" s="446"/>
      <c r="N7" s="446"/>
      <c r="O7" s="446"/>
      <c r="P7" s="444"/>
      <c r="Q7" s="444"/>
      <c r="R7" s="444"/>
      <c r="S7" s="452"/>
      <c r="T7" s="237"/>
    </row>
    <row r="8" spans="2:20" s="222" customFormat="1" ht="18.75" customHeight="1" x14ac:dyDescent="0.25">
      <c r="B8" s="218"/>
      <c r="C8" s="443"/>
      <c r="D8" s="443"/>
      <c r="E8" s="443"/>
      <c r="F8" s="443"/>
      <c r="G8" s="451"/>
      <c r="H8" s="451"/>
      <c r="I8" s="451"/>
      <c r="J8" s="449"/>
      <c r="K8" s="449"/>
      <c r="L8" s="449"/>
      <c r="M8" s="447"/>
      <c r="N8" s="447"/>
      <c r="O8" s="447"/>
      <c r="P8" s="445"/>
      <c r="Q8" s="445"/>
      <c r="R8" s="445"/>
      <c r="S8" s="453"/>
      <c r="T8" s="237"/>
    </row>
    <row r="9" spans="2:20" s="220" customFormat="1" ht="30" x14ac:dyDescent="0.25">
      <c r="B9" s="221" t="s">
        <v>186</v>
      </c>
      <c r="C9" s="229" t="s">
        <v>105</v>
      </c>
      <c r="D9" s="229" t="s">
        <v>182</v>
      </c>
      <c r="E9" s="229" t="s">
        <v>180</v>
      </c>
      <c r="F9" s="229" t="s">
        <v>176</v>
      </c>
      <c r="G9" s="223" t="s">
        <v>105</v>
      </c>
      <c r="H9" s="223" t="s">
        <v>177</v>
      </c>
      <c r="I9" s="223" t="s">
        <v>192</v>
      </c>
      <c r="J9" s="230" t="s">
        <v>105</v>
      </c>
      <c r="K9" s="230" t="s">
        <v>178</v>
      </c>
      <c r="L9" s="230" t="s">
        <v>193</v>
      </c>
      <c r="M9" s="231" t="s">
        <v>105</v>
      </c>
      <c r="N9" s="231" t="s">
        <v>179</v>
      </c>
      <c r="O9" s="231" t="s">
        <v>193</v>
      </c>
      <c r="P9" s="233" t="s">
        <v>105</v>
      </c>
      <c r="Q9" s="233" t="s">
        <v>177</v>
      </c>
      <c r="R9" s="233" t="s">
        <v>180</v>
      </c>
      <c r="S9" s="228" t="s">
        <v>198</v>
      </c>
      <c r="T9" s="238"/>
    </row>
    <row r="10" spans="2:20" x14ac:dyDescent="0.25">
      <c r="B10" s="219" t="str">
        <f>IF(ENGAGEMENTS!E35=0,"",ENGAGEMENTS!E35)</f>
        <v/>
      </c>
      <c r="C10" s="224" t="str">
        <f>IF(ENGAGEMENTS!C269=0,"sans réponse",ENGAGEMENTS!C269)</f>
        <v>sans réponse</v>
      </c>
      <c r="D10" s="224" t="str">
        <f>IF(ENGAGEMENTS!E272=0,"X",ENGAGEMENTS!E272)</f>
        <v>X</v>
      </c>
      <c r="E10" s="224" t="str">
        <f>IF(ENGAGEMENTS!I272=0,"X",ENGAGEMENTS!I272)</f>
        <v>X</v>
      </c>
      <c r="F10" s="224" t="str">
        <f>IF(ENGAGEMENTS!G273="","X",ENGAGEMENTS!G273)</f>
        <v>X</v>
      </c>
      <c r="G10" s="226" t="str">
        <f>IF(ENGAGEMENTS!C278=0,"sans réponse",ENGAGEMENTS!C278)</f>
        <v>sans réponse</v>
      </c>
      <c r="H10" s="246" t="str">
        <f>IF(ENGAGEMENTS!F279=0,"X",ENGAGEMENTS!F279)</f>
        <v>X</v>
      </c>
      <c r="I10" s="246" t="str">
        <f>IF(ENGAGEMENTS!H280=0,"X",ENGAGEMENTS!H280)</f>
        <v>X</v>
      </c>
      <c r="J10" s="225" t="str">
        <f>IF(ENGAGEMENTS!C284=0,"sans réponse",ENGAGEMENTS!C284)</f>
        <v>sans réponse</v>
      </c>
      <c r="K10" s="225" t="str">
        <f>IF(AND(ENGAGEMENTS!G287=0,ENGAGEMENTS!I287=0,ENGAGEMENTS!K287=0,ENGAGEMENTS!M287=0),"X",CONCATENATE(IF(ENGAGEMENTS!G287=0,"",ENGAGEMENTS!G285&amp;" = "&amp;ENGAGEMENTS!G287*100&amp;"%"),CHAR(10),IF(ENGAGEMENTS!I287=0,"",ENGAGEMENTS!I285&amp;" =  "&amp;ENGAGEMENTS!I287*100&amp;"%"),CHAR(10),IF(ENGAGEMENTS!K287=0,"",ENGAGEMENTS!K285&amp;" = "&amp;ENGAGEMENTS!K287*100&amp;"%"),CHAR(10),IF(ENGAGEMENTS!M287=0,"",ENGAGEMENTS!M285&amp;" = "&amp;ENGAGEMENTS!M287*100&amp;"%")))</f>
        <v>X</v>
      </c>
      <c r="L10" s="225" t="str">
        <f>IF(AND(ENGAGEMENTS!G289=0,ENGAGEMENTS!I289=0,ENGAGEMENTS!K289=0,ENGAGEMENTS!M289=0),"X",CONCATENATE(ENGAGEMENTS!G289,CHAR(10),ENGAGEMENTS!I289,CHAR(10),ENGAGEMENTS!K289,CHAR(10),ENGAGEMENTS!M289))</f>
        <v>X</v>
      </c>
      <c r="M10" s="232" t="str">
        <f>IF(ENGAGEMENTS!C297=0,"sans réponse",ENGAGEMENTS!C297)</f>
        <v>sans réponse</v>
      </c>
      <c r="N10" s="232" t="str">
        <f>IF(AND(ENGAGEMENTS!G300=0,ENGAGEMENTS!I300=0,ENGAGEMENTS!K300=0,ENGAGEMENTS!M300=0),"X",CONCATENATE(IF(ENGAGEMENTS!G300=0,"",ENGAGEMENTS!G298&amp;" = "&amp;ENGAGEMENTS!G300*100&amp;"%"),CHAR(10),IF(ENGAGEMENTS!I300=0,"",ENGAGEMENTS!I298&amp;" = "&amp;ENGAGEMENTS!I300*100&amp;"%"),CHAR(10),IF(ENGAGEMENTS!K300=0,"",ENGAGEMENTS!K298&amp;" = "&amp;ENGAGEMENTS!K300*100&amp;"%"),CHAR(10),IF(ENGAGEMENTS!M300=0,"",ENGAGEMENTS!M298&amp;" = "&amp;ENGAGEMENTS!M300*100&amp;"%")))</f>
        <v>X</v>
      </c>
      <c r="O10" s="232" t="str">
        <f>IF(AND(ENGAGEMENTS!G302=0,ENGAGEMENTS!I302=0,ENGAGEMENTS!K302=0,ENGAGEMENTS!M302=0),"X",CONCATENATE(ENGAGEMENTS!G302,CHAR(10),ENGAGEMENTS!I302,CHAR(10),ENGAGEMENTS!K302,CHAR(10),ENGAGEMENTS!M302))</f>
        <v>X</v>
      </c>
      <c r="P10" s="234" t="str">
        <f>IF(ENGAGEMENTS!C310=0,"sans réponse",ENGAGEMENTS!C310)</f>
        <v>sans réponse</v>
      </c>
      <c r="Q10" s="235" t="str">
        <f>IF(ENGAGEMENTS!G311=0,"X",ENGAGEMENTS!G311)</f>
        <v>X</v>
      </c>
      <c r="R10" s="234" t="str">
        <f>IF(ENGAGEMENTS!F313=0,"X",ENGAGEMENTS!F313)</f>
        <v>X</v>
      </c>
      <c r="S10" s="227" t="str">
        <f>IF(ENGAGEMENTS!C318=0,"X",ENGAGEMENTS!C318)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2025-08-21T14:25:57Z</dcterms:modified>
</cp:coreProperties>
</file>